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cak" sheetId="1" r:id="rId4"/>
    <sheet state="visible" name="Şubat" sheetId="2" r:id="rId5"/>
    <sheet state="visible" name="Mart" sheetId="3" r:id="rId6"/>
    <sheet state="visible" name="Nisan" sheetId="4" r:id="rId7"/>
    <sheet state="visible" name="Mayıs" sheetId="5" r:id="rId8"/>
    <sheet state="visible" name="Haziran" sheetId="6" r:id="rId9"/>
    <sheet state="visible" name="Temmuz" sheetId="7" r:id="rId10"/>
    <sheet state="visible" name="Ağustos" sheetId="8" r:id="rId11"/>
    <sheet state="visible" name="Eylül" sheetId="9" r:id="rId12"/>
    <sheet state="visible" name="Ekim" sheetId="10" r:id="rId13"/>
    <sheet state="visible" name="Kasım" sheetId="11" r:id="rId14"/>
    <sheet state="visible" name="Aralık" sheetId="12" r:id="rId15"/>
  </sheets>
  <definedNames>
    <definedName name="GünlerVeHaftalar">{0,1,2,3,4,5,6} + {0;1;2;3;4;5}*7</definedName>
    <definedName name="SütunBaşlığıBölgesi2..C14.8">'Ağustos'!$B$2</definedName>
    <definedName name="SütunBaşlığıBölgesi1..H12.3">Mart!$B$2</definedName>
    <definedName name="SütunBaşlığıBölgesi1..H12.10">Ekim!$B$2</definedName>
    <definedName name="SütunBaşlığıBölgesi1..H12.4">Nisan!$B$2</definedName>
    <definedName name="SütunBaşlığıBölgesi1..H12.9">'Eylül'!$B$2</definedName>
    <definedName name="SütunBaşlığıBölgesi1..H12.7">Temmuz!$B$2</definedName>
    <definedName name="SütunBaşlığıBölgesi2..C14.9">'Eylül'!$B$2</definedName>
    <definedName name="TakvimYılı">Ocak!$K$2</definedName>
    <definedName name="SütunBaşlığıBölgesi1..H12.6">Haziran!$B$2</definedName>
    <definedName name="SütunBaşlığıBölgesi1..H12.1">Ocak!$B$2</definedName>
    <definedName name="SütunBaşlığıBölgesi2..C14.10">Ekim!$B$2</definedName>
    <definedName name="SütunBaşlığıBölgesi2..C14.3">Mart!$B$2</definedName>
    <definedName name="SütunBaşlığıBölgesi1..H12.8">'Ağustos'!$B$2</definedName>
    <definedName name="SütunBaşlığıBölgesi2..C14.1">Ocak!$B$2</definedName>
    <definedName name="SütunBaşlığıBölgesi1..H12.2">'Şubat'!$B$2</definedName>
    <definedName name="SütunBaşlığıBölgesi2..C14.5">'Mayıs'!$B$2</definedName>
    <definedName name="SütunBaşlığıBölgesi1..H12.12">'Aralık'!$B$2</definedName>
    <definedName name="HaftaBaşlangıcı">Ocak!$K$3</definedName>
    <definedName name="SütunBaşlığıBölgesi2..C14.11">'Kasım'!$B$2</definedName>
    <definedName name="SütunBaşlığıBölgesi2..C14.7">Temmuz!$B$2</definedName>
    <definedName name="SütunBaşlığıBölgesi2..C14.12">'Aralık'!$B$2</definedName>
    <definedName name="SütunBaşlığıBölgesi2..C14.6">Haziran!$B$2</definedName>
    <definedName name="SütunBaşlığıBölgesi1..H12.5">'Mayıs'!$B$2</definedName>
    <definedName name="SütunBaşlığıBölgesi2..C14.2">'Şubat'!$B$2</definedName>
    <definedName name="SütunBaşlığıBölgesi2..C14.4">Nisan!$B$2</definedName>
    <definedName name="SütunBaşlığıBölgesi1..H12.11">'Kasım'!$B$2</definedName>
  </definedNames>
  <calcPr/>
  <extLst>
    <ext uri="GoogleSheetsCustomDataVersion2">
      <go:sheetsCustomData xmlns:go="http://customooxmlschemas.google.com/" r:id="rId16" roundtripDataChecksum="MRht/CtST0Hix0FnbcbQm6jkHT8y091S/SJ4Nv2CLjU="/>
    </ext>
  </extLst>
</workbook>
</file>

<file path=xl/sharedStrings.xml><?xml version="1.0" encoding="utf-8"?>
<sst xmlns="http://schemas.openxmlformats.org/spreadsheetml/2006/main" count="105" uniqueCount="69">
  <si>
    <t>TAKVİM AYARLARI</t>
  </si>
  <si>
    <t>SALI</t>
  </si>
  <si>
    <t>ÇARŞAMBA</t>
  </si>
  <si>
    <t>PERŞEMBE</t>
  </si>
  <si>
    <t>CUMA</t>
  </si>
  <si>
    <t>CUMARTESİ</t>
  </si>
  <si>
    <t>PAZAR</t>
  </si>
  <si>
    <t>YIL</t>
  </si>
  <si>
    <t>WEEK 20</t>
  </si>
  <si>
    <t xml:space="preserve">
            Quiz 3</t>
  </si>
  <si>
    <t>UNIT 2A Call the doctor!
Grammar: present perfect simple and continuous Vocabulary: illnesses and injuries Pronunciation: /ɪ/, /iː/, /ʌ/, and /uː/ Reading &amp; Listening: Reading summarizing paragraphs; Listening tuning in to key events in an anecdote Speaking &amp; Writing: Speaking discussing first aid; giving an opinion with examples; Writing an email to a friend
UNIT 2B You’re never too old...
Grammar: adjective order before nouns Vocabulary: clothes and fashion Pronunciation: vowel sounds Reading &amp; Listening: Reading understanding factual information; Listening taking notes; understanding opinions in a discussion Speaking &amp; Writing: Speaking politely disagreeing; dealing with interruptions
Revise and Check p.26-27</t>
  </si>
  <si>
    <t>HAFTA BAŞLANGICI</t>
  </si>
  <si>
    <t>PAZARTESİ</t>
  </si>
  <si>
    <t>WEEK 17</t>
  </si>
  <si>
    <r>
      <rPr>
        <rFont val="Merriweather"/>
        <b/>
        <color rgb="FF3F3F3F"/>
        <sz val="11.0"/>
      </rPr>
      <t xml:space="preserve">Start of the Spring Term Lessons
</t>
    </r>
    <r>
      <rPr>
        <rFont val="Merriweather"/>
        <b/>
        <color rgb="FF3F3F3F"/>
        <sz val="9.0"/>
      </rPr>
      <t>English File Upper-Intermediate</t>
    </r>
  </si>
  <si>
    <r>
      <rPr>
        <rFont val="Merriweather"/>
        <b/>
        <color rgb="FF3F3F3F"/>
        <sz val="14.0"/>
      </rPr>
      <t>UNIT 1A A tricky question?</t>
    </r>
    <r>
      <rPr>
        <rFont val="Merriweather"/>
        <color rgb="FF3F3F3F"/>
        <sz val="14.0"/>
      </rPr>
      <t xml:space="preserve">
</t>
    </r>
    <r>
      <rPr>
        <rFont val="Merriweather"/>
        <b/>
        <color rgb="FF3F3F3F"/>
        <sz val="14.0"/>
      </rPr>
      <t>Grammar</t>
    </r>
    <r>
      <rPr>
        <rFont val="Merriweather"/>
        <color rgb="FF3F3F3F"/>
        <sz val="14.0"/>
      </rPr>
      <t xml:space="preserve">: Question formation </t>
    </r>
    <r>
      <rPr>
        <rFont val="Merriweather"/>
        <b/>
        <color rgb="FF3F3F3F"/>
        <sz val="14.0"/>
      </rPr>
      <t>Vocabulary</t>
    </r>
    <r>
      <rPr>
        <rFont val="Merriweather"/>
        <color rgb="FF3F3F3F"/>
        <sz val="14.0"/>
      </rPr>
      <t xml:space="preserve">: Understanding idioms and phrasal verbs </t>
    </r>
    <r>
      <rPr>
        <rFont val="Merriweather"/>
        <b/>
        <color rgb="FF3F3F3F"/>
        <sz val="14.0"/>
      </rPr>
      <t>Pronunciation</t>
    </r>
    <r>
      <rPr>
        <rFont val="Merriweather"/>
        <color rgb="FF3F3F3F"/>
        <sz val="14.0"/>
      </rPr>
      <t xml:space="preserve">: Intonation: showing interest </t>
    </r>
    <r>
      <rPr>
        <rFont val="Merriweather"/>
        <b/>
        <color rgb="FF3F3F3F"/>
        <sz val="14.0"/>
      </rPr>
      <t>Reading</t>
    </r>
    <r>
      <rPr>
        <rFont val="Merriweather"/>
        <color rgb="FF3F3F3F"/>
        <sz val="14.0"/>
      </rPr>
      <t xml:space="preserve">: Reading to confirm hypotheses; </t>
    </r>
    <r>
      <rPr>
        <rFont val="Merriweather"/>
        <b/>
        <color rgb="FF3F3F3F"/>
        <sz val="14.0"/>
      </rPr>
      <t>Listening:</t>
    </r>
    <r>
      <rPr>
        <rFont val="Merriweather"/>
        <color rgb="FF3F3F3F"/>
        <sz val="14.0"/>
      </rPr>
      <t xml:space="preserve"> Understanding the stages of an interview </t>
    </r>
    <r>
      <rPr>
        <rFont val="Merriweather"/>
        <b/>
        <color rgb="FF3F3F3F"/>
        <sz val="14.0"/>
      </rPr>
      <t>Speaking</t>
    </r>
    <r>
      <rPr>
        <rFont val="Merriweather"/>
        <color rgb="FF3F3F3F"/>
        <sz val="14.0"/>
      </rPr>
      <t xml:space="preserve">: Politely refusing to answer a question; answering challenging interview questions; </t>
    </r>
    <r>
      <rPr>
        <rFont val="Merriweather"/>
        <b/>
        <color rgb="FF3F3F3F"/>
        <sz val="14.0"/>
      </rPr>
      <t>Writing</t>
    </r>
    <r>
      <rPr>
        <rFont val="Merriweather"/>
        <color rgb="FF3F3F3F"/>
        <sz val="14.0"/>
      </rPr>
      <t xml:space="preserve"> An email: job application
</t>
    </r>
    <r>
      <rPr>
        <rFont val="Merriweather"/>
        <b/>
        <color rgb="FF3F3F3F"/>
        <sz val="14.0"/>
      </rPr>
      <t>UNIT 1B We may never know</t>
    </r>
    <r>
      <rPr>
        <rFont val="Merriweather"/>
        <color rgb="FF3F3F3F"/>
        <sz val="14.0"/>
      </rPr>
      <t xml:space="preserve">
</t>
    </r>
    <r>
      <rPr>
        <rFont val="Merriweather"/>
        <b/>
        <color rgb="FF3F3F3F"/>
        <sz val="14.0"/>
      </rPr>
      <t>Grammar</t>
    </r>
    <r>
      <rPr>
        <rFont val="Merriweather"/>
        <color rgb="FF3F3F3F"/>
        <sz val="14.0"/>
      </rPr>
      <t xml:space="preserve">: Auxiliary verbs; the..., the... + comparatives </t>
    </r>
    <r>
      <rPr>
        <rFont val="Merriweather"/>
        <b/>
        <color rgb="FF3F3F3F"/>
        <sz val="14.0"/>
      </rPr>
      <t>Vocabulary</t>
    </r>
    <r>
      <rPr>
        <rFont val="Merriweather"/>
        <color rgb="FF3F3F3F"/>
        <sz val="14.0"/>
      </rPr>
      <t xml:space="preserve">: Compound adjectives </t>
    </r>
    <r>
      <rPr>
        <rFont val="Merriweather"/>
        <b/>
        <color rgb="FF3F3F3F"/>
        <sz val="14.0"/>
      </rPr>
      <t>Pronunciation</t>
    </r>
    <r>
      <rPr>
        <rFont val="Merriweather"/>
        <color rgb="FF3F3F3F"/>
        <sz val="14.0"/>
      </rPr>
      <t xml:space="preserve">: Intonation and sentence rhythm  </t>
    </r>
    <r>
      <rPr>
        <rFont val="Merriweather"/>
        <b/>
        <color rgb="FF3F3F3F"/>
        <sz val="14.0"/>
      </rPr>
      <t>Reading</t>
    </r>
    <r>
      <rPr>
        <rFont val="Merriweather"/>
        <color rgb="FF3F3F3F"/>
        <sz val="14.0"/>
      </rPr>
      <t xml:space="preserve">: Understanding facts vs theories; </t>
    </r>
    <r>
      <rPr>
        <rFont val="Merriweather"/>
        <b/>
        <color rgb="FF3F3F3F"/>
        <sz val="14.0"/>
      </rPr>
      <t>Listening</t>
    </r>
    <r>
      <rPr>
        <rFont val="Merriweather"/>
        <color rgb="FF3F3F3F"/>
        <sz val="14.0"/>
      </rPr>
      <t xml:space="preserve">: Focusing on important details; following instructions; taking notes </t>
    </r>
    <r>
      <rPr>
        <rFont val="Merriweather"/>
        <b/>
        <color rgb="FF3F3F3F"/>
        <sz val="14.0"/>
      </rPr>
      <t>Speaking</t>
    </r>
    <r>
      <rPr>
        <rFont val="Merriweather"/>
        <color rgb="FF3F3F3F"/>
        <sz val="14.0"/>
      </rPr>
      <t xml:space="preserve">: relating a strange event; comparing interpretations
</t>
    </r>
    <r>
      <rPr>
        <rFont val="Merriweather"/>
        <b/>
        <color rgb="FF3F3F3F"/>
        <sz val="14.0"/>
      </rPr>
      <t>Colloquial English p.16-17</t>
    </r>
  </si>
  <si>
    <t>WEEK 21</t>
  </si>
  <si>
    <r>
      <rPr>
        <rFont val="Merriweather"/>
        <color rgb="FF3F3F3F"/>
        <sz val="11.0"/>
      </rPr>
      <t xml:space="preserve">
</t>
    </r>
    <r>
      <rPr>
        <rFont val="Merriweather"/>
        <b/>
        <color rgb="FF3F3F3F"/>
        <sz val="22.0"/>
      </rPr>
      <t>RAMADAN HOLIDAY</t>
    </r>
  </si>
  <si>
    <t xml:space="preserve">
NO CLASSES THIS WEEK</t>
  </si>
  <si>
    <t>WEEK 25</t>
  </si>
  <si>
    <t>WEEK 22</t>
  </si>
  <si>
    <t xml:space="preserve">UNIT 4A Riding the storm
Grammar: future perfect and future continuous Vocabulary: weather Pronunciation: vowel sounds Reading &amp; Listening: Reading scanning for examples; Listening using existing knowledge to tune in to advice Speaking &amp; Writing: Speaking comparing values and actions; discussing weather and climate
UNIT 4B At your own risk
Grammar: zero and first conditionals; future time clauses Vocabulary: expressions with take Pronunciation: linked phrases Reading &amp; Listening: Reading identifying the main idea in a paragraph; Listening understanding detail in an interview; Listening to complete a summary Speaking &amp; Writing: Speaking assessing attitude; Writing a 'for and against' essay
Revise and Check p.46-47																</t>
  </si>
  <si>
    <t xml:space="preserve">
UNIT 3A A flight plan
Grammar: narrative tenses; past perfect continuous; so / such... that... Vocabulary: air travel Pronunciation: irregular past forms; sentence rhythm Reading &amp; Listening: Reading using a diagram to understand a text; Listening understanding travel announcements; listening to check predictions Speaking &amp; Writing: Speaking describing personal experiences; giving more information; telling an anecdote; Writing a 50-word story; a short story
UNIT 3B A twist in the tale
Grammar: the position of adverbs and adverbial phrases Vocabulary: adverbs and adverbial phrases Pronunciation: word stress and intonation Reading &amp; Listening: Reading reading for pleasure; Listening following the events of a story Speaking &amp; Writing: Speaking comparing reading habits; Writing a 50-word story; a short story
Colloquial English p.36-37</t>
  </si>
  <si>
    <t>WEEK 18</t>
  </si>
  <si>
    <r>
      <rPr>
        <rFont val="Merriweather"/>
        <b/>
        <color rgb="FF3F3F3F"/>
        <sz val="14.0"/>
      </rPr>
      <t>UNIT 1A A tricky question?</t>
    </r>
    <r>
      <rPr>
        <rFont val="Merriweather"/>
        <color rgb="FF3F3F3F"/>
        <sz val="14.0"/>
      </rPr>
      <t xml:space="preserve">
</t>
    </r>
    <r>
      <rPr>
        <rFont val="Merriweather"/>
        <b/>
        <color rgb="FF3F3F3F"/>
        <sz val="14.0"/>
      </rPr>
      <t>Grammar</t>
    </r>
    <r>
      <rPr>
        <rFont val="Merriweather"/>
        <color rgb="FF3F3F3F"/>
        <sz val="14.0"/>
      </rPr>
      <t xml:space="preserve">: Question formation </t>
    </r>
    <r>
      <rPr>
        <rFont val="Merriweather"/>
        <b/>
        <color rgb="FF3F3F3F"/>
        <sz val="14.0"/>
      </rPr>
      <t>Vocabulary</t>
    </r>
    <r>
      <rPr>
        <rFont val="Merriweather"/>
        <color rgb="FF3F3F3F"/>
        <sz val="14.0"/>
      </rPr>
      <t xml:space="preserve">: Understanding idioms and phrasal verbs </t>
    </r>
    <r>
      <rPr>
        <rFont val="Merriweather"/>
        <b/>
        <color rgb="FF3F3F3F"/>
        <sz val="14.0"/>
      </rPr>
      <t>Pronunciation</t>
    </r>
    <r>
      <rPr>
        <rFont val="Merriweather"/>
        <color rgb="FF3F3F3F"/>
        <sz val="14.0"/>
      </rPr>
      <t xml:space="preserve">: Intonation: showing interest </t>
    </r>
    <r>
      <rPr>
        <rFont val="Merriweather"/>
        <b/>
        <color rgb="FF3F3F3F"/>
        <sz val="14.0"/>
      </rPr>
      <t>Reading</t>
    </r>
    <r>
      <rPr>
        <rFont val="Merriweather"/>
        <color rgb="FF3F3F3F"/>
        <sz val="14.0"/>
      </rPr>
      <t xml:space="preserve">: Reading to confirm hypotheses; </t>
    </r>
    <r>
      <rPr>
        <rFont val="Merriweather"/>
        <b/>
        <color rgb="FF3F3F3F"/>
        <sz val="14.0"/>
      </rPr>
      <t>Listening</t>
    </r>
    <r>
      <rPr>
        <rFont val="Merriweather"/>
        <color rgb="FF3F3F3F"/>
        <sz val="14.0"/>
      </rPr>
      <t xml:space="preserve">: Understanding the stages of an interview </t>
    </r>
    <r>
      <rPr>
        <rFont val="Merriweather"/>
        <b/>
        <color rgb="FF3F3F3F"/>
        <sz val="14.0"/>
      </rPr>
      <t>Speaking</t>
    </r>
    <r>
      <rPr>
        <rFont val="Merriweather"/>
        <color rgb="FF3F3F3F"/>
        <sz val="14.0"/>
      </rPr>
      <t xml:space="preserve">: Politely refusing to answer a question; answering challenging interview questions; </t>
    </r>
    <r>
      <rPr>
        <rFont val="Merriweather"/>
        <b/>
        <color rgb="FF3F3F3F"/>
        <sz val="14.0"/>
      </rPr>
      <t>Writing</t>
    </r>
    <r>
      <rPr>
        <rFont val="Merriweather"/>
        <color rgb="FF3F3F3F"/>
        <sz val="14.0"/>
      </rPr>
      <t xml:space="preserve"> An email: job application
</t>
    </r>
    <r>
      <rPr>
        <rFont val="Merriweather"/>
        <b/>
        <color rgb="FF3F3F3F"/>
        <sz val="14.0"/>
      </rPr>
      <t xml:space="preserve">
UNIT 1B We may never know
Grammar</t>
    </r>
    <r>
      <rPr>
        <rFont val="Merriweather"/>
        <color rgb="FF3F3F3F"/>
        <sz val="14.0"/>
      </rPr>
      <t xml:space="preserve">: Auxiliary verbs; the..., the... + comparatives </t>
    </r>
    <r>
      <rPr>
        <rFont val="Merriweather"/>
        <b/>
        <color rgb="FF3F3F3F"/>
        <sz val="14.0"/>
      </rPr>
      <t>Vocabulary</t>
    </r>
    <r>
      <rPr>
        <rFont val="Merriweather"/>
        <color rgb="FF3F3F3F"/>
        <sz val="14.0"/>
      </rPr>
      <t xml:space="preserve">: Compound adjectives </t>
    </r>
    <r>
      <rPr>
        <rFont val="Merriweather"/>
        <b/>
        <color rgb="FF3F3F3F"/>
        <sz val="14.0"/>
      </rPr>
      <t>Pronunciation</t>
    </r>
    <r>
      <rPr>
        <rFont val="Merriweather"/>
        <color rgb="FF3F3F3F"/>
        <sz val="14.0"/>
      </rPr>
      <t xml:space="preserve">: Intonation and sentence rhythm  </t>
    </r>
    <r>
      <rPr>
        <rFont val="Merriweather"/>
        <b/>
        <color rgb="FF3F3F3F"/>
        <sz val="14.0"/>
      </rPr>
      <t>Reading</t>
    </r>
    <r>
      <rPr>
        <rFont val="Merriweather"/>
        <color rgb="FF3F3F3F"/>
        <sz val="14.0"/>
      </rPr>
      <t xml:space="preserve">: Understanding facts vs theories; </t>
    </r>
    <r>
      <rPr>
        <rFont val="Merriweather"/>
        <b/>
        <color rgb="FF3F3F3F"/>
        <sz val="14.0"/>
      </rPr>
      <t>Listening</t>
    </r>
    <r>
      <rPr>
        <rFont val="Merriweather"/>
        <color rgb="FF3F3F3F"/>
        <sz val="14.0"/>
      </rPr>
      <t xml:space="preserve">: Focusing on important details; following instructions; taking notes </t>
    </r>
    <r>
      <rPr>
        <rFont val="Merriweather"/>
        <b/>
        <color rgb="FF3F3F3F"/>
        <sz val="14.0"/>
      </rPr>
      <t>Speaking</t>
    </r>
    <r>
      <rPr>
        <rFont val="Merriweather"/>
        <color rgb="FF3F3F3F"/>
        <sz val="14.0"/>
      </rPr>
      <t xml:space="preserve">: relating a strange event; comparing interpretations
</t>
    </r>
    <r>
      <rPr>
        <rFont val="Merriweather"/>
        <b/>
        <color rgb="FF3F3F3F"/>
        <sz val="14.0"/>
      </rPr>
      <t>Colloquial English p.16-17</t>
    </r>
  </si>
  <si>
    <t>WEEK 23</t>
  </si>
  <si>
    <t>PT2</t>
  </si>
  <si>
    <r>
      <rPr>
        <rFont val="Merriweather"/>
        <b/>
        <color rgb="FF3F3F3F"/>
        <sz val="14.0"/>
      </rPr>
      <t xml:space="preserve">*There will be no classes during Progress Test days.
</t>
    </r>
    <r>
      <rPr>
        <rFont val="Merriweather"/>
        <color rgb="FF3F3F3F"/>
        <sz val="14.0"/>
      </rPr>
      <t xml:space="preserve">UNIT 3A A flight plan
Grammar: narrative tenses; past perfect continuous; so / such... that... Vocabulary: air travel Pronunciation: irregular past forms; sentence rhythm Reading &amp; Listening: Reading using a diagram to understand a text; Listening understanding travel announcements; listening to check predictions Speaking &amp; Writing: Speaking describing personal experiences; giving more information; telling an anecdote; Writing a 50-word story; a short story
UNIT 3B A twist in the tale
Grammar: the position of adverbs and adverbial phrases Vocabulary: adverbs and adverbial phrases Pronunciation: word stress and intonation Reading &amp; Listening: Reading reading for pleasure; Listening following the events of a story Speaking &amp; Writing: Speaking comparing reading habits; Writing a 50-word story; a short story 
Colloquial English p.36-37                                                                </t>
    </r>
  </si>
  <si>
    <t>WEEK 24</t>
  </si>
  <si>
    <t>UNIT 4A Riding the storm
Grammar: future perfect and future continuous Vocabulary: weather Pronunciation: vowel sounds Reading &amp; Listening: Reading scanning for examples; Listening using existing knowledge to tune in to advice Speaking &amp; Writing: Speaking comparing values and actions; discussing weather and climate
UNIT 4B At your own risk
Grammar: zero and first conditionals; future time clauses Vocabulary: expressions with take Pronunciation: linked phrases Reading &amp; Listening: Reading identifying the main idea in a paragraph; Listening understanding detail in an interview; Listening to complete a summary Speaking &amp; Writing: Speaking assessing attitude; Writing a 'for and against' essay
Revise and Check p.46-47</t>
  </si>
  <si>
    <t>WEEK 26</t>
  </si>
  <si>
    <t>WEEK 19</t>
  </si>
  <si>
    <t>UNIT 5A Get me out of here!
Grammar: unreal conditionals Vocabulary: feelings Pronunciation: word stress in three- or four-syllable adjectives Reading &amp; Listening: Reading recognizing positive and negative experiences; reacting to the reality of a true story; Listening identifying mood and feelings; checking factual information Speaking &amp; Writing: Speaking giving reasons for choices
UNIT 5B I wish...
Grammar: wish for the present / future, wish for past regrets Vocabulary: expressing feelings with verbs or -ed / -ing adjectives Pronunciation: sentence rhythm and intonation Reading &amp; Listening: Reading understanding the results of research; Listening understanding a poem Speaking &amp; Writing: Speaking expressing how you feel; giving a personal response to something you've read; sharing wishes and regrets; Writing a 'regrets' poem
Colloquial English p.56-57</t>
  </si>
  <si>
    <t>WEEK 27</t>
  </si>
  <si>
    <t>Quiz 4</t>
  </si>
  <si>
    <t>National Sovereignty and Children's Day</t>
  </si>
  <si>
    <t>UNIT 6A A good night?
Grammar: used to, be used to, get used to Vocabulary: sleep Pronunciation: /s/ and /z/ Reading &amp; Listening: Reading understanding evidence; Listening understanding reasons Speaking &amp; Writing: Speaking discussing sleep habits
UNIT 6B Music and emotion
Grammar: gerunds and infinitives Vocabulary: music; words from other languages Pronunciation: words from other languages Reading &amp; Listening: Reading understanding recommendations; Listening taking notes from a talk; using referencing to understand an interview Speaking &amp; Writing: Speaking discussing music habits and preferences; giving opinions and reasons; Writing a review of a music festival
Revise and Check p.66-67</t>
  </si>
  <si>
    <t>WEEK 28</t>
  </si>
  <si>
    <t xml:space="preserve"> 
                                                                                                             PRESENTATION 3
</t>
  </si>
  <si>
    <t>PRESENTATION WEEK
Presentation Week
*No coursebook material will be covered this week; only presentations will be conducted.
**Writing lessons will continue as planned.</t>
  </si>
  <si>
    <t>Labour Day</t>
  </si>
  <si>
    <t>WEEK 29</t>
  </si>
  <si>
    <t>UNIT 7A You be the judge
Grammar: past modals: must have, etc.; would rather Vocabulary: verbs often confused Pronunciation: weak form of have Reading &amp; Listening: Reading understanding opposite sides of an argument; assessing advice in an article; Listening understanding advice Speaking &amp; Writing: Speaking arguing pros and cons; role-playing an argument; Writing arguing for and against
UNIT 7B Only an act
Grammar: verbs of the senses Vocabulary: the body Pronunciation: silent consonants Reading &amp; Listening: Reading following instructions; understanding the principles of an experiment; Listening following instructions Speaking &amp; Writing: Speaking asking follow-up questions; Writing a detailed description of a photo
Colloquial English p.76-77</t>
  </si>
  <si>
    <t>WEEK 30</t>
  </si>
  <si>
    <t>12
Presentation 4-Short Movie Contest</t>
  </si>
  <si>
    <t>15
Eid al-Adha Holday</t>
  </si>
  <si>
    <t>16
Eid al-Adha Holday</t>
  </si>
  <si>
    <t>UNIT 8A Modern crime
Grammar: the passive (all forms); have something done; it is said that..., he is thought to... Vocabulary: crime and punishment Pronunciation: the letter u Reading &amp; Listening: Reading identifying key information; Listening using existing knowledge to tune in to formal advice Speaking &amp; Writing: Speaking discussing experiences of crime; giving opinions and reasons; Writing an article expressing your opinion
UNIT 8B Faking it
Grammar: reporting verbs Vocabulary: the media Pronunciation: word stress Reading &amp; Listening: Reading using paragraph headings to understand the main points; Listening identifying the main events in short news stories; using visual clues to understand detail Speaking &amp; Writing: Speaking retelling a news story; giving reasons and examples to support your opinion
Revise and Check p.86-87</t>
  </si>
  <si>
    <t>WEEK 31</t>
  </si>
  <si>
    <t>17
Eid al-Adha Holday</t>
  </si>
  <si>
    <t>18
Eid al-Adha Holday</t>
  </si>
  <si>
    <t>19
Eid al-Adha Holday
*Commemoration of Atatürk, Youth and Sports Day</t>
  </si>
  <si>
    <t>20
Eid al-Adha Holday</t>
  </si>
  <si>
    <t>21
Eid al-Adha Holday</t>
  </si>
  <si>
    <t>NO CLASSES THIS WEEK</t>
  </si>
  <si>
    <t>WEEK 32</t>
  </si>
  <si>
    <t>24
PT3</t>
  </si>
  <si>
    <t>25
PT3</t>
  </si>
  <si>
    <r>
      <rPr>
        <rFont val="Merriweather"/>
        <b/>
        <color rgb="FF3F3F3F"/>
        <sz val="14.0"/>
      </rPr>
      <t>*There will be no classes during Progress Test days.</t>
    </r>
    <r>
      <rPr>
        <rFont val="Merriweather"/>
        <color rgb="FF3F3F3F"/>
        <sz val="14.0"/>
      </rPr>
      <t xml:space="preserve">
UNIT 9A The art of persuasion
Grammar: clauses of contrast and purpose Vocabulary: advertising; business Pronunciation: changing stress on nouns and verbs Reading &amp; Listening: Reading using context to confirm meaning; Listening understanding explanations Speaking &amp; Writing: Speaking discussing advertising; giving accurate statements
UNIT 9B Dream cities
Grammar: uncountable and plural nouns Vocabulary: word building: prefixes and suffixes Pronunciation: word stress with prefixes and suffixes Reading &amp; Listening: Reading identifying advantages; Listening tuning in to place names Speaking &amp; Writing: Speaking discussing experiences of cities; discussing types of city; talking about positives and negatives; Writing a report on a town
Colloquial English p.96-97</t>
    </r>
  </si>
  <si>
    <t>WEEK 33</t>
  </si>
  <si>
    <t>UNIT 10A A eureka!
Grammar: quantifiers: all, every, both, etc. Vocabulary: science Pronunciation: stress in word families Reading &amp; Listening: Reading using headings and visuals to engage with content; Listening understanding scientific explanations Speaking &amp; Writing: Speaking discussing answers to a science quiz; discussing science; expressing future possibilities
UNIT 10B Freedom of speech
Grammar: articles Vocabulary: collocation: word pairs Pronunciation: pausing and sentence stress Reading &amp; Listening: Reading understanding historical context; Listening distinguishing between facts and opinions; understanding detailed advice Speaking &amp; Writing: Speaking using the correct rhythm in a presentation; Writing a profile of a public figure
Revise and Check p.106-107</t>
  </si>
  <si>
    <t>WEEK 34</t>
  </si>
  <si>
    <t xml:space="preserve">9  "Portfolio 3-4 and 
Class Participation 2" </t>
  </si>
  <si>
    <t>11
The end of the Spring semester classes</t>
  </si>
  <si>
    <r>
      <rPr>
        <rFont val="Merriweather"/>
        <b/>
        <color rgb="FF3F3F3F"/>
        <sz val="14.0"/>
      </rPr>
      <t xml:space="preserve">Final Exam </t>
    </r>
    <r>
      <rPr>
        <rFont val="Merriweather"/>
        <b val="0"/>
        <color rgb="FF3F3F3F"/>
        <sz val="11.0"/>
      </rPr>
      <t>15</t>
    </r>
  </si>
  <si>
    <r>
      <rPr>
        <rFont val="Merriweather"/>
        <b/>
        <color rgb="FF3F3F3F"/>
        <sz val="14.0"/>
      </rPr>
      <t xml:space="preserve">Final Exam </t>
    </r>
    <r>
      <rPr>
        <rFont val="Merriweather"/>
        <b val="0"/>
        <color rgb="FF3F3F3F"/>
        <sz val="11.0"/>
      </rPr>
      <t>16</t>
    </r>
  </si>
  <si>
    <r>
      <rPr>
        <rFont val="Merriweather"/>
        <b/>
        <color theme="1"/>
        <sz val="12.0"/>
      </rPr>
      <t xml:space="preserve">Final </t>
    </r>
    <r>
      <rPr>
        <rFont val="Merriweather"/>
        <b val="0"/>
        <color theme="1"/>
        <sz val="11.0"/>
      </rPr>
      <t xml:space="preserve">29
</t>
    </r>
    <r>
      <rPr>
        <rFont val="Merriweather"/>
        <b/>
        <color theme="1"/>
        <sz val="12.0"/>
      </rPr>
      <t>Make-up Exam</t>
    </r>
  </si>
  <si>
    <r>
      <rPr>
        <rFont val="Merriweather"/>
        <b/>
        <color theme="1"/>
        <sz val="12.0"/>
      </rPr>
      <t xml:space="preserve">Final  </t>
    </r>
    <r>
      <rPr>
        <rFont val="Merriweather"/>
        <b val="0"/>
        <color theme="1"/>
        <sz val="11.0"/>
      </rPr>
      <t xml:space="preserve">30
</t>
    </r>
    <r>
      <rPr>
        <rFont val="Merriweather"/>
        <b/>
        <color theme="1"/>
        <sz val="12.0"/>
      </rPr>
      <t xml:space="preserve">Make-up Exam
</t>
    </r>
  </si>
  <si>
    <t>NOTLAR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</si>
</sst>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"/>
  </numFmts>
  <fonts count="19">
    <font>
      <sz val="11.0"/>
      <color rgb="FF3F3F3F"/>
      <name val="Merriweather"/>
      <scheme val="minor"/>
    </font>
    <font>
      <sz val="11.0"/>
      <color rgb="FF3F3F3F"/>
      <name val="Merriweather"/>
    </font>
    <font>
      <sz val="35.0"/>
      <color theme="4"/>
      <name val="Merriweather"/>
    </font>
    <font>
      <sz val="11.0"/>
      <color rgb="FF4C7226"/>
      <name val="Merriweather"/>
    </font>
    <font>
      <sz val="10.0"/>
      <color theme="1"/>
      <name val="Century Gothic"/>
    </font>
    <font>
      <sz val="12.0"/>
      <color rgb="FF4C7226"/>
      <name val="Merriweather"/>
    </font>
    <font>
      <sz val="11.0"/>
      <color rgb="FF595959"/>
      <name val="Merriweather"/>
    </font>
    <font>
      <b/>
      <sz val="11.0"/>
      <color rgb="FF3F3F3F"/>
      <name val="Merriweather"/>
    </font>
    <font>
      <sz val="14.0"/>
      <color rgb="FF3F3F3F"/>
      <name val="Merriweather"/>
    </font>
    <font>
      <sz val="11.0"/>
      <color theme="1"/>
      <name val="Merriweather"/>
    </font>
    <font/>
    <font>
      <b/>
      <sz val="11.0"/>
      <color theme="1"/>
      <name val="Merriweather"/>
    </font>
    <font>
      <b/>
      <sz val="11.0"/>
      <color rgb="FF595959"/>
      <name val="Merriweather"/>
    </font>
    <font>
      <b/>
      <sz val="11.0"/>
      <color rgb="FF4C7226"/>
      <name val="Merriweather"/>
    </font>
    <font>
      <b/>
      <sz val="11.0"/>
      <color rgb="FF3F3F3F"/>
      <name val="Arial"/>
    </font>
    <font>
      <color theme="1"/>
      <name val="Merriweather"/>
      <scheme val="minor"/>
    </font>
    <font>
      <b/>
      <sz val="16.0"/>
      <color rgb="FF3F3F3F"/>
      <name val="Merriweather"/>
    </font>
    <font>
      <b/>
      <sz val="14.0"/>
      <color rgb="FF3F3F3F"/>
      <name val="Merriweather"/>
    </font>
    <font>
      <b/>
      <sz val="12.0"/>
      <color theme="1"/>
      <name val="Merriweather"/>
    </font>
  </fonts>
  <fills count="1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rgb="FFF6F6F1"/>
        <bgColor rgb="FFF6F6F1"/>
      </patternFill>
    </fill>
    <fill>
      <patternFill patternType="solid">
        <fgColor rgb="FFBD3A2A"/>
        <bgColor rgb="FFBD3A2A"/>
      </patternFill>
    </fill>
    <fill>
      <patternFill patternType="solid">
        <fgColor rgb="FFBFA4BF"/>
        <bgColor rgb="FFBFA4BF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FF9900"/>
        <bgColor rgb="FFFF9900"/>
      </patternFill>
    </fill>
    <fill>
      <patternFill patternType="solid">
        <fgColor rgb="FF9FC5DA"/>
        <bgColor rgb="FF9FC5DA"/>
      </patternFill>
    </fill>
    <fill>
      <patternFill patternType="solid">
        <fgColor rgb="FFE8A49C"/>
        <bgColor rgb="FFE8A49C"/>
      </patternFill>
    </fill>
  </fills>
  <borders count="22">
    <border/>
    <border>
      <left/>
      <right/>
      <top/>
      <bottom/>
    </border>
    <border>
      <bottom style="medium">
        <color rgb="FF4C7226"/>
      </bottom>
    </border>
    <border>
      <left style="thin">
        <color rgb="FFD8D8D8"/>
      </left>
      <right/>
      <top/>
      <bottom style="thin">
        <color rgb="FFD8D8D8"/>
      </bottom>
    </border>
    <border>
      <left/>
      <right/>
      <top/>
      <bottom style="thin">
        <color rgb="FFD8D8D8"/>
      </bottom>
    </border>
    <border>
      <left/>
      <right style="thin">
        <color rgb="FFD8D8D8"/>
      </right>
      <top/>
      <bottom/>
    </border>
    <border>
      <left/>
      <top/>
      <bottom/>
    </border>
    <border>
      <top/>
      <bottom/>
    </border>
    <border>
      <right/>
      <top/>
      <bottom/>
    </border>
    <border>
      <left/>
      <right/>
      <top/>
    </border>
    <border>
      <left/>
      <top/>
    </border>
    <border>
      <top/>
    </border>
    <border>
      <right/>
      <top/>
    </border>
    <border>
      <left/>
      <right/>
      <bottom/>
    </border>
    <border>
      <left/>
      <bottom/>
    </border>
    <border>
      <bottom/>
    </border>
    <border>
      <right/>
      <bottom/>
    </border>
    <border>
      <right style="thin">
        <color rgb="FFD8D8D8"/>
      </right>
    </border>
    <border>
      <right style="thin">
        <color rgb="FFD8D8D8"/>
      </right>
      <top/>
      <bottom/>
    </border>
    <border>
      <left/>
    </border>
    <border>
      <right/>
    </border>
    <border>
      <left/>
      <right/>
    </border>
  </borders>
  <cellStyleXfs count="1">
    <xf borderId="0" fillId="0" fontId="0" numFmtId="0" applyAlignment="1" applyFont="1"/>
  </cellStyleXfs>
  <cellXfs count="76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vertical="top"/>
    </xf>
    <xf borderId="1" fillId="2" fontId="2" numFmtId="0" xfId="0" applyAlignment="1" applyBorder="1" applyFill="1" applyFont="1">
      <alignment vertical="center"/>
    </xf>
    <xf borderId="1" fillId="2" fontId="2" numFmtId="0" xfId="0" applyAlignment="1" applyBorder="1" applyFont="1">
      <alignment horizontal="left" vertical="center"/>
    </xf>
    <xf borderId="1" fillId="2" fontId="3" numFmtId="0" xfId="0" applyAlignment="1" applyBorder="1" applyFont="1">
      <alignment vertical="center"/>
    </xf>
    <xf borderId="1" fillId="2" fontId="1" numFmtId="0" xfId="0" applyAlignment="1" applyBorder="1" applyFont="1">
      <alignment vertical="top"/>
    </xf>
    <xf borderId="0" fillId="0" fontId="2" numFmtId="0" xfId="0" applyAlignment="1" applyFont="1">
      <alignment horizontal="right" vertical="center"/>
    </xf>
    <xf borderId="1" fillId="2" fontId="3" numFmtId="0" xfId="0" applyAlignment="1" applyBorder="1" applyFont="1">
      <alignment vertical="bottom"/>
    </xf>
    <xf borderId="2" fillId="0" fontId="3" numFmtId="0" xfId="0" applyAlignment="1" applyBorder="1" applyFont="1">
      <alignment horizontal="left" vertical="center"/>
    </xf>
    <xf borderId="0" fillId="0" fontId="4" numFmtId="0" xfId="0" applyAlignment="1" applyFont="1">
      <alignment vertical="top"/>
    </xf>
    <xf borderId="0" fillId="0" fontId="1" numFmtId="0" xfId="0" applyAlignment="1" applyFont="1">
      <alignment vertical="bottom"/>
    </xf>
    <xf borderId="0" fillId="0" fontId="5" numFmtId="0" xfId="0" applyAlignment="1" applyFont="1">
      <alignment horizontal="left" vertical="bottom"/>
    </xf>
    <xf borderId="0" fillId="0" fontId="6" numFmtId="164" xfId="0" applyAlignment="1" applyFont="1" applyNumberFormat="1">
      <alignment horizontal="left" vertical="bottom"/>
    </xf>
    <xf borderId="0" fillId="0" fontId="1" numFmtId="0" xfId="0" applyAlignment="1" applyFont="1">
      <alignment horizontal="left" vertical="bottom"/>
    </xf>
    <xf borderId="0" fillId="0" fontId="7" numFmtId="0" xfId="0" applyAlignment="1" applyFont="1">
      <alignment vertical="top"/>
    </xf>
    <xf borderId="1" fillId="3" fontId="1" numFmtId="0" xfId="0" applyAlignment="1" applyBorder="1" applyFill="1" applyFont="1">
      <alignment shrinkToFit="0" vertical="top" wrapText="1"/>
    </xf>
    <xf borderId="0" fillId="0" fontId="8" numFmtId="0" xfId="0" applyAlignment="1" applyFont="1">
      <alignment shrinkToFit="0" vertical="top" wrapText="1"/>
    </xf>
    <xf borderId="3" fillId="2" fontId="9" numFmtId="0" xfId="0" applyAlignment="1" applyBorder="1" applyFont="1">
      <alignment horizontal="left" shrinkToFit="0" vertical="top" wrapText="1"/>
    </xf>
    <xf borderId="4" fillId="2" fontId="9" numFmtId="0" xfId="0" applyAlignment="1" applyBorder="1" applyFont="1">
      <alignment horizontal="left" shrinkToFit="0" vertical="top" wrapText="1"/>
    </xf>
    <xf borderId="5" fillId="4" fontId="9" numFmtId="0" xfId="0" applyAlignment="1" applyBorder="1" applyFill="1" applyFont="1">
      <alignment horizontal="left" shrinkToFit="0" vertical="top" wrapText="1"/>
    </xf>
    <xf borderId="0" fillId="0" fontId="1" numFmtId="0" xfId="0" applyAlignment="1" applyFont="1">
      <alignment shrinkToFit="0" vertical="top" wrapText="1"/>
    </xf>
    <xf borderId="0" fillId="0" fontId="1" numFmtId="164" xfId="0" applyAlignment="1" applyFont="1" applyNumberFormat="1">
      <alignment vertical="top"/>
    </xf>
    <xf borderId="1" fillId="5" fontId="6" numFmtId="164" xfId="0" applyAlignment="1" applyBorder="1" applyFill="1" applyFont="1" applyNumberFormat="1">
      <alignment horizontal="left" vertical="bottom"/>
    </xf>
    <xf borderId="1" fillId="5" fontId="7" numFmtId="0" xfId="0" applyAlignment="1" applyBorder="1" applyFont="1">
      <alignment shrinkToFit="0" vertical="top" wrapText="1"/>
    </xf>
    <xf borderId="1" fillId="5" fontId="1" numFmtId="0" xfId="0" applyAlignment="1" applyBorder="1" applyFont="1">
      <alignment vertical="top"/>
    </xf>
    <xf borderId="1" fillId="5" fontId="6" numFmtId="164" xfId="0" applyAlignment="1" applyBorder="1" applyFont="1" applyNumberFormat="1">
      <alignment horizontal="left" shrinkToFit="0" vertical="bottom" wrapText="1"/>
    </xf>
    <xf borderId="6" fillId="6" fontId="1" numFmtId="0" xfId="0" applyAlignment="1" applyBorder="1" applyFill="1" applyFont="1">
      <alignment horizontal="center" shrinkToFit="0" vertical="top" wrapText="1"/>
    </xf>
    <xf borderId="7" fillId="0" fontId="10" numFmtId="0" xfId="0" applyAlignment="1" applyBorder="1" applyFont="1">
      <alignment vertical="top"/>
    </xf>
    <xf borderId="8" fillId="0" fontId="10" numFmtId="0" xfId="0" applyAlignment="1" applyBorder="1" applyFont="1">
      <alignment vertical="top"/>
    </xf>
    <xf borderId="1" fillId="6" fontId="1" numFmtId="0" xfId="0" applyAlignment="1" applyBorder="1" applyFont="1">
      <alignment vertical="top"/>
    </xf>
    <xf borderId="0" fillId="0" fontId="7" numFmtId="0" xfId="0" applyAlignment="1" applyFont="1">
      <alignment shrinkToFit="0" vertical="top" wrapText="1"/>
    </xf>
    <xf borderId="1" fillId="4" fontId="6" numFmtId="164" xfId="0" applyAlignment="1" applyBorder="1" applyFont="1" applyNumberFormat="1">
      <alignment horizontal="left" vertical="bottom"/>
    </xf>
    <xf borderId="5" fillId="2" fontId="9" numFmtId="0" xfId="0" applyAlignment="1" applyBorder="1" applyFont="1">
      <alignment horizontal="left" shrinkToFit="0" vertical="top" wrapText="1"/>
    </xf>
    <xf borderId="1" fillId="2" fontId="1" numFmtId="0" xfId="0" applyAlignment="1" applyBorder="1" applyFont="1">
      <alignment horizontal="right" vertical="bottom"/>
    </xf>
    <xf borderId="5" fillId="4" fontId="9" numFmtId="0" xfId="0" applyAlignment="1" applyBorder="1" applyFont="1">
      <alignment horizontal="left" readingOrder="0" shrinkToFit="0" vertical="top" wrapText="1"/>
    </xf>
    <xf borderId="0" fillId="0" fontId="1" numFmtId="0" xfId="0" applyAlignment="1" applyFont="1">
      <alignment horizontal="left" vertical="top"/>
    </xf>
    <xf borderId="0" fillId="0" fontId="8" numFmtId="0" xfId="0" applyAlignment="1" applyFont="1">
      <alignment readingOrder="0" shrinkToFit="0" vertical="top" wrapText="1"/>
    </xf>
    <xf borderId="5" fillId="4" fontId="11" numFmtId="0" xfId="0" applyAlignment="1" applyBorder="1" applyFont="1">
      <alignment horizontal="left" shrinkToFit="0" vertical="top" wrapText="1"/>
    </xf>
    <xf borderId="1" fillId="5" fontId="1" numFmtId="0" xfId="0" applyAlignment="1" applyBorder="1" applyFont="1">
      <alignment horizontal="left" vertical="top"/>
    </xf>
    <xf borderId="5" fillId="7" fontId="9" numFmtId="0" xfId="0" applyAlignment="1" applyBorder="1" applyFill="1" applyFont="1">
      <alignment horizontal="left" shrinkToFit="0" vertical="top" wrapText="1"/>
    </xf>
    <xf borderId="9" fillId="5" fontId="12" numFmtId="0" xfId="0" applyAlignment="1" applyBorder="1" applyFont="1">
      <alignment horizontal="left" shrinkToFit="0" vertical="top" wrapText="1"/>
    </xf>
    <xf borderId="10" fillId="5" fontId="1" numFmtId="0" xfId="0" applyAlignment="1" applyBorder="1" applyFont="1">
      <alignment shrinkToFit="0" vertical="top" wrapText="1"/>
    </xf>
    <xf borderId="11" fillId="0" fontId="10" numFmtId="0" xfId="0" applyAlignment="1" applyBorder="1" applyFont="1">
      <alignment vertical="top"/>
    </xf>
    <xf borderId="12" fillId="0" fontId="10" numFmtId="0" xfId="0" applyAlignment="1" applyBorder="1" applyFont="1">
      <alignment vertical="top"/>
    </xf>
    <xf borderId="13" fillId="0" fontId="10" numFmtId="0" xfId="0" applyAlignment="1" applyBorder="1" applyFont="1">
      <alignment vertical="top"/>
    </xf>
    <xf borderId="14" fillId="0" fontId="10" numFmtId="0" xfId="0" applyAlignment="1" applyBorder="1" applyFont="1">
      <alignment vertical="top"/>
    </xf>
    <xf borderId="15" fillId="0" fontId="10" numFmtId="0" xfId="0" applyAlignment="1" applyBorder="1" applyFont="1">
      <alignment vertical="top"/>
    </xf>
    <xf borderId="16" fillId="0" fontId="10" numFmtId="0" xfId="0" applyAlignment="1" applyBorder="1" applyFont="1">
      <alignment vertical="top"/>
    </xf>
    <xf borderId="17" fillId="0" fontId="9" numFmtId="0" xfId="0" applyAlignment="1" applyBorder="1" applyFont="1">
      <alignment horizontal="left" shrinkToFit="0" vertical="top" wrapText="1"/>
    </xf>
    <xf borderId="5" fillId="8" fontId="9" numFmtId="0" xfId="0" applyAlignment="1" applyBorder="1" applyFill="1" applyFont="1">
      <alignment horizontal="left" shrinkToFit="0" vertical="top" wrapText="1"/>
    </xf>
    <xf borderId="5" fillId="6" fontId="9" numFmtId="0" xfId="0" applyAlignment="1" applyBorder="1" applyFont="1">
      <alignment horizontal="left" shrinkToFit="0" vertical="top" wrapText="1"/>
    </xf>
    <xf borderId="10" fillId="5" fontId="13" numFmtId="0" xfId="0" applyAlignment="1" applyBorder="1" applyFont="1">
      <alignment shrinkToFit="0" vertical="top" wrapText="1"/>
    </xf>
    <xf borderId="6" fillId="9" fontId="9" numFmtId="0" xfId="0" applyAlignment="1" applyBorder="1" applyFill="1" applyFont="1">
      <alignment horizontal="left" shrinkToFit="0" vertical="top" wrapText="1"/>
    </xf>
    <xf borderId="18" fillId="0" fontId="10" numFmtId="0" xfId="0" applyAlignment="1" applyBorder="1" applyFont="1">
      <alignment vertical="top"/>
    </xf>
    <xf borderId="0" fillId="0" fontId="14" numFmtId="0" xfId="0" applyAlignment="1" applyFont="1">
      <alignment shrinkToFit="0" vertical="top" wrapText="1"/>
    </xf>
    <xf borderId="10" fillId="5" fontId="1" numFmtId="0" xfId="0" applyAlignment="1" applyBorder="1" applyFont="1">
      <alignment vertical="top"/>
    </xf>
    <xf borderId="0" fillId="0" fontId="15" numFmtId="0" xfId="0" applyAlignment="1" applyFont="1">
      <alignment vertical="top"/>
    </xf>
    <xf borderId="5" fillId="10" fontId="9" numFmtId="0" xfId="0" applyAlignment="1" applyBorder="1" applyFill="1" applyFont="1">
      <alignment horizontal="left" readingOrder="0" shrinkToFit="0" vertical="top" wrapText="1"/>
    </xf>
    <xf borderId="0" fillId="0" fontId="1" numFmtId="0" xfId="0" applyAlignment="1" applyFont="1">
      <alignment horizontal="left" shrinkToFit="0" vertical="top" wrapText="1"/>
    </xf>
    <xf borderId="1" fillId="6" fontId="1" numFmtId="0" xfId="0" applyAlignment="1" applyBorder="1" applyFont="1">
      <alignment horizontal="left" shrinkToFit="0" vertical="top" wrapText="1"/>
    </xf>
    <xf borderId="0" fillId="0" fontId="16" numFmtId="0" xfId="0" applyAlignment="1" applyFont="1">
      <alignment vertical="top"/>
    </xf>
    <xf borderId="1" fillId="7" fontId="1" numFmtId="0" xfId="0" applyAlignment="1" applyBorder="1" applyFont="1">
      <alignment horizontal="left" shrinkToFit="0" vertical="top" wrapText="1"/>
    </xf>
    <xf borderId="19" fillId="0" fontId="10" numFmtId="0" xfId="0" applyAlignment="1" applyBorder="1" applyFont="1">
      <alignment vertical="top"/>
    </xf>
    <xf borderId="20" fillId="0" fontId="10" numFmtId="0" xfId="0" applyAlignment="1" applyBorder="1" applyFont="1">
      <alignment vertical="top"/>
    </xf>
    <xf borderId="1" fillId="10" fontId="1" numFmtId="0" xfId="0" applyAlignment="1" applyBorder="1" applyFont="1">
      <alignment horizontal="left" readingOrder="0" vertical="top"/>
    </xf>
    <xf borderId="1" fillId="5" fontId="7" numFmtId="0" xfId="0" applyAlignment="1" applyBorder="1" applyFont="1">
      <alignment horizontal="left" readingOrder="0" shrinkToFit="0" vertical="top" wrapText="1"/>
    </xf>
    <xf borderId="0" fillId="0" fontId="9" numFmtId="0" xfId="0" applyAlignment="1" applyFont="1">
      <alignment vertical="top"/>
    </xf>
    <xf borderId="1" fillId="5" fontId="1" numFmtId="0" xfId="0" applyAlignment="1" applyBorder="1" applyFont="1">
      <alignment horizontal="right" readingOrder="0" vertical="top"/>
    </xf>
    <xf borderId="1" fillId="11" fontId="17" numFmtId="0" xfId="0" applyAlignment="1" applyBorder="1" applyFill="1" applyFont="1">
      <alignment horizontal="center" readingOrder="0" vertical="top"/>
    </xf>
    <xf borderId="5" fillId="4" fontId="9" numFmtId="0" xfId="0" applyAlignment="1" applyBorder="1" applyFont="1">
      <alignment horizontal="right" readingOrder="0" shrinkToFit="0" vertical="top" wrapText="1"/>
    </xf>
    <xf borderId="5" fillId="2" fontId="9" numFmtId="0" xfId="0" applyAlignment="1" applyBorder="1" applyFont="1">
      <alignment horizontal="right" readingOrder="0" shrinkToFit="0" vertical="top" wrapText="1"/>
    </xf>
    <xf borderId="1" fillId="4" fontId="1" numFmtId="0" xfId="0" applyAlignment="1" applyBorder="1" applyFont="1">
      <alignment horizontal="right" readingOrder="0" vertical="top"/>
    </xf>
    <xf borderId="0" fillId="0" fontId="15" numFmtId="0" xfId="0" applyAlignment="1" applyFont="1">
      <alignment readingOrder="0" vertical="top"/>
    </xf>
    <xf borderId="5" fillId="12" fontId="18" numFmtId="0" xfId="0" applyAlignment="1" applyBorder="1" applyFill="1" applyFont="1">
      <alignment horizontal="center" readingOrder="0" shrinkToFit="0" vertical="top" wrapText="1"/>
    </xf>
    <xf borderId="21" fillId="0" fontId="10" numFmtId="0" xfId="0" applyAlignment="1" applyBorder="1" applyFont="1">
      <alignment vertical="top"/>
    </xf>
    <xf borderId="1" fillId="5" fontId="12" numFmtId="0" xfId="0" applyAlignment="1" applyBorder="1" applyFont="1">
      <alignment horizontal="left" shrinkToFit="0" vertical="top" wrapText="1"/>
    </xf>
  </cellXfs>
  <cellStyles count="1">
    <cellStyle xfId="0" name="Normal" builtinId="0"/>
  </cellStyles>
  <dxfs count="1">
    <dxf>
      <font>
        <color rgb="FFBFBFBF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6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669933"/>
      </a:accent1>
      <a:accent2>
        <a:srgbClr val="E69216"/>
      </a:accent2>
      <a:accent3>
        <a:srgbClr val="609FC2"/>
      </a:accent3>
      <a:accent4>
        <a:srgbClr val="E6B819"/>
      </a:accent4>
      <a:accent5>
        <a:srgbClr val="DA695B"/>
      </a:accent5>
      <a:accent6>
        <a:srgbClr val="956895"/>
      </a:accent6>
      <a:hlink>
        <a:srgbClr val="609FC2"/>
      </a:hlink>
      <a:folHlink>
        <a:srgbClr val="609FC2"/>
      </a:folHlink>
    </a:clrScheme>
    <a:fontScheme name="Sheets">
      <a:majorFont>
        <a:latin typeface="Merriweather"/>
        <a:ea typeface="Merriweather"/>
        <a:cs typeface="Merriweather"/>
      </a:majorFont>
      <a:minorFont>
        <a:latin typeface="Merriweather"/>
        <a:ea typeface="Merriweather"/>
        <a:cs typeface="Merriweathe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34C19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9" width="2.63"/>
    <col customWidth="1" min="10" max="10" width="20.0"/>
    <col customWidth="1" min="11" max="11" width="13.63"/>
    <col customWidth="1" min="12" max="26" width="8.75"/>
  </cols>
  <sheetData>
    <row r="1" ht="60.0" customHeight="1">
      <c r="A1" s="1"/>
      <c r="B1" s="2" t="str">
        <f>"JANUARY "&amp;2027</f>
        <v>JANUARY 2027</v>
      </c>
      <c r="C1" s="3"/>
      <c r="D1" s="3"/>
      <c r="E1" s="4"/>
      <c r="F1" s="4"/>
      <c r="G1" s="4"/>
      <c r="H1" s="3"/>
      <c r="I1" s="5"/>
      <c r="J1" s="7" t="s">
        <v>0</v>
      </c>
      <c r="K1" s="1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1.75" customHeight="1">
      <c r="A2" s="1"/>
      <c r="B2" s="8" t="str">
        <f>HaftaBaşlangıcı</f>
        <v>PAZARTESİ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9"/>
      <c r="J2" s="10" t="s">
        <v>7</v>
      </c>
      <c r="K2" s="11">
        <v>2027.0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19.5" customHeight="1">
      <c r="A3" s="1"/>
      <c r="B3" s="12">
        <f t="array" ref="B3:H3">GünlerVeHaftalar+DATE(TakvimYılı,1,1)-WEEKDAY(DATE(TakvimYılı,1,1),(HaftaBaşlangıcı="Pazartesi")+1)+1</f>
        <v>46384</v>
      </c>
      <c r="C3" s="12">
        <v>46385.0</v>
      </c>
      <c r="D3" s="12">
        <v>46386.0</v>
      </c>
      <c r="E3" s="12">
        <v>46387.0</v>
      </c>
      <c r="F3" s="12">
        <v>46388.0</v>
      </c>
      <c r="G3" s="12">
        <v>46389.0</v>
      </c>
      <c r="H3" s="12">
        <v>46390.0</v>
      </c>
      <c r="I3" s="13"/>
      <c r="J3" s="10" t="s">
        <v>11</v>
      </c>
      <c r="K3" s="11" t="s">
        <v>12</v>
      </c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57.75" customHeight="1">
      <c r="A4" s="1"/>
      <c r="B4" s="1"/>
      <c r="C4" s="1"/>
      <c r="D4" s="1"/>
      <c r="E4" s="1"/>
      <c r="F4" s="1"/>
      <c r="G4" s="1"/>
      <c r="H4" s="1"/>
      <c r="J4" s="21"/>
    </row>
    <row r="5" ht="19.5" customHeight="1">
      <c r="A5" s="1"/>
      <c r="B5" s="25">
        <f t="array" ref="B5:H5">GünlerVeHaftalar+DATE(TakvimYılı,1,1)-WEEKDAY(DATE(TakvimYılı,1,1),(HaftaBaşlangıcı="Pazartesi")+1)+8</f>
        <v>46391</v>
      </c>
      <c r="C5" s="25">
        <v>46392.0</v>
      </c>
      <c r="D5" s="25">
        <v>46393.0</v>
      </c>
      <c r="E5" s="25">
        <v>46394.0</v>
      </c>
      <c r="F5" s="25">
        <v>46395.0</v>
      </c>
      <c r="G5" s="25">
        <v>46396.0</v>
      </c>
      <c r="H5" s="25">
        <v>46397.0</v>
      </c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75.0" customHeight="1">
      <c r="A6" s="1"/>
      <c r="B6" s="24"/>
      <c r="C6" s="24"/>
      <c r="D6" s="24"/>
      <c r="E6" s="24"/>
      <c r="F6" s="24"/>
      <c r="G6" s="24"/>
      <c r="H6" s="24"/>
      <c r="I6" s="1"/>
      <c r="J6" s="3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9.5" customHeight="1">
      <c r="A7" s="1"/>
      <c r="B7" s="12">
        <f t="array" ref="B7:H7">GünlerVeHaftalar+DATE(TakvimYılı,1,1)-WEEKDAY(DATE(TakvimYılı,1,1),(HaftaBaşlangıcı="Pazartesi")+1)+15</f>
        <v>46398</v>
      </c>
      <c r="C7" s="12">
        <v>46399.0</v>
      </c>
      <c r="D7" s="12">
        <v>46400.0</v>
      </c>
      <c r="E7" s="12">
        <v>46401.0</v>
      </c>
      <c r="F7" s="12">
        <v>46402.0</v>
      </c>
      <c r="G7" s="12">
        <v>46403.0</v>
      </c>
      <c r="H7" s="12">
        <v>46404.0</v>
      </c>
      <c r="I7" s="13"/>
      <c r="J7" s="3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57.75" customHeight="1">
      <c r="A8" s="1"/>
      <c r="B8" s="48"/>
      <c r="C8" s="48"/>
      <c r="D8" s="48"/>
      <c r="E8" s="48"/>
      <c r="F8" s="48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9.5" customHeight="1">
      <c r="A9" s="1"/>
      <c r="B9" s="25">
        <f t="array" ref="B9:H9">GünlerVeHaftalar+DATE(TakvimYılı,1,1)-WEEKDAY(DATE(TakvimYılı,1,1),(HaftaBaşlangıcı="Pazartesi")+1)+22</f>
        <v>46405</v>
      </c>
      <c r="C9" s="25">
        <v>46406.0</v>
      </c>
      <c r="D9" s="25">
        <v>46407.0</v>
      </c>
      <c r="E9" s="25">
        <v>46408.0</v>
      </c>
      <c r="F9" s="25">
        <v>46409.0</v>
      </c>
      <c r="G9" s="25">
        <v>46410.0</v>
      </c>
      <c r="H9" s="25">
        <v>46411.0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57.75" customHeight="1">
      <c r="A10" s="1"/>
      <c r="B10" s="24"/>
      <c r="C10" s="24"/>
      <c r="D10" s="24"/>
      <c r="E10" s="24"/>
      <c r="F10" s="24"/>
      <c r="G10" s="24"/>
      <c r="H10" s="24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9.5" customHeight="1">
      <c r="A11" s="1"/>
      <c r="B11" s="12">
        <f t="array" ref="B11:H11">GünlerVeHaftalar+DATE(TakvimYılı,1,1)-WEEKDAY(DATE(TakvimYılı,1,1),(HaftaBaşlangıcı="Pazartesi")+1)+29</f>
        <v>46412</v>
      </c>
      <c r="C11" s="12">
        <v>46413.0</v>
      </c>
      <c r="D11" s="12">
        <v>46414.0</v>
      </c>
      <c r="E11" s="12">
        <v>46415.0</v>
      </c>
      <c r="F11" s="12">
        <v>46416.0</v>
      </c>
      <c r="G11" s="12">
        <v>46417.0</v>
      </c>
      <c r="H11" s="12">
        <v>46418.0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57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9.5" customHeight="1">
      <c r="A13" s="1"/>
      <c r="B13" s="25">
        <f t="array" ref="B13:C13">GünlerVeHaftalar+DATE(TakvimYılı,1,1)-WEEKDAY(DATE(TakvimYılı,1,1),(HaftaBaşlangıcı="Pazartesi")+1)+36</f>
        <v>46419</v>
      </c>
      <c r="C13" s="25">
        <v>46420.0</v>
      </c>
      <c r="D13" s="40"/>
      <c r="E13" s="55"/>
      <c r="F13" s="42"/>
      <c r="G13" s="42"/>
      <c r="H13" s="4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57.75" customHeight="1">
      <c r="A14" s="1"/>
      <c r="B14" s="24"/>
      <c r="C14" s="24"/>
      <c r="D14" s="44"/>
      <c r="E14" s="45"/>
      <c r="F14" s="46"/>
      <c r="G14" s="46"/>
      <c r="H14" s="4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</row>
    <row r="16">
      <c r="A16" s="1"/>
    </row>
    <row r="17">
      <c r="A17" s="1"/>
    </row>
    <row r="18">
      <c r="A18" s="1"/>
    </row>
    <row r="19">
      <c r="A19" s="1"/>
    </row>
    <row r="20">
      <c r="A20" s="1"/>
    </row>
    <row r="21" ht="15.75" customHeight="1">
      <c r="A21" s="1"/>
    </row>
    <row r="22" ht="15.75" customHeight="1">
      <c r="A22" s="1"/>
    </row>
    <row r="23" ht="15.75" customHeight="1">
      <c r="A23" s="1"/>
    </row>
    <row r="24" ht="15.75" customHeight="1">
      <c r="A24" s="1"/>
    </row>
    <row r="25" ht="15.75" customHeight="1">
      <c r="A25" s="1"/>
    </row>
    <row r="26" ht="15.75" customHeight="1">
      <c r="A26" s="1"/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>
      <c r="A246" s="1"/>
    </row>
    <row r="247" ht="15.75" customHeight="1">
      <c r="A247" s="1"/>
    </row>
    <row r="248" ht="15.75" customHeight="1">
      <c r="A248" s="1"/>
    </row>
    <row r="249" ht="15.75" customHeight="1">
      <c r="A249" s="1"/>
    </row>
    <row r="250" ht="15.75" customHeight="1">
      <c r="A250" s="1"/>
    </row>
    <row r="251" ht="15.75" customHeight="1">
      <c r="A251" s="1"/>
    </row>
    <row r="252" ht="15.75" customHeight="1">
      <c r="A252" s="1"/>
    </row>
    <row r="253" ht="15.75" customHeight="1">
      <c r="A253" s="1"/>
    </row>
    <row r="254" ht="15.75" customHeight="1">
      <c r="A254" s="1"/>
    </row>
    <row r="255" ht="15.75" customHeight="1">
      <c r="A255" s="1"/>
    </row>
    <row r="256" ht="15.75" customHeight="1">
      <c r="A256" s="1"/>
    </row>
    <row r="257" ht="15.75" customHeight="1">
      <c r="A257" s="1"/>
    </row>
    <row r="258" ht="15.75" customHeight="1">
      <c r="A258" s="1"/>
    </row>
    <row r="259" ht="15.75" customHeight="1">
      <c r="A259" s="1"/>
    </row>
    <row r="260" ht="15.75" customHeight="1">
      <c r="A260" s="1"/>
    </row>
    <row r="261" ht="15.75" customHeight="1">
      <c r="A261" s="1"/>
    </row>
    <row r="262" ht="15.75" customHeight="1">
      <c r="A262" s="1"/>
    </row>
    <row r="263" ht="15.75" customHeight="1">
      <c r="A263" s="1"/>
    </row>
    <row r="264" ht="15.75" customHeight="1">
      <c r="A264" s="1"/>
    </row>
    <row r="265" ht="15.75" customHeight="1">
      <c r="A265" s="1"/>
    </row>
    <row r="266" ht="15.75" customHeight="1">
      <c r="A266" s="1"/>
    </row>
    <row r="267" ht="15.75" customHeight="1">
      <c r="A267" s="1"/>
    </row>
    <row r="268" ht="15.75" customHeight="1">
      <c r="A268" s="1"/>
    </row>
    <row r="269" ht="15.75" customHeight="1">
      <c r="A269" s="1"/>
    </row>
    <row r="270" ht="15.75" customHeight="1">
      <c r="A270" s="1"/>
    </row>
    <row r="271" ht="15.75" customHeight="1">
      <c r="A271" s="1"/>
    </row>
    <row r="272" ht="15.75" customHeight="1">
      <c r="A272" s="1"/>
    </row>
    <row r="273" ht="15.75" customHeight="1">
      <c r="A273" s="1"/>
    </row>
    <row r="274" ht="15.75" customHeight="1">
      <c r="A274" s="1"/>
    </row>
    <row r="275" ht="15.75" customHeight="1">
      <c r="A275" s="1"/>
    </row>
    <row r="276" ht="15.75" customHeight="1">
      <c r="A276" s="1"/>
    </row>
    <row r="277" ht="15.75" customHeight="1">
      <c r="A277" s="1"/>
    </row>
    <row r="278" ht="15.75" customHeight="1">
      <c r="A278" s="1"/>
    </row>
    <row r="279" ht="15.75" customHeight="1">
      <c r="A279" s="1"/>
    </row>
    <row r="280" ht="15.75" customHeight="1">
      <c r="A280" s="1"/>
    </row>
    <row r="281" ht="15.75" customHeight="1">
      <c r="A281" s="1"/>
    </row>
    <row r="282" ht="15.75" customHeight="1">
      <c r="A282" s="1"/>
    </row>
    <row r="283" ht="15.75" customHeight="1">
      <c r="A283" s="1"/>
    </row>
    <row r="284" ht="15.75" customHeight="1">
      <c r="A284" s="1"/>
    </row>
    <row r="285" ht="15.75" customHeight="1">
      <c r="A285" s="1"/>
    </row>
    <row r="286" ht="15.75" customHeight="1">
      <c r="A286" s="1"/>
    </row>
    <row r="287" ht="15.75" customHeight="1">
      <c r="A287" s="1"/>
    </row>
    <row r="288" ht="15.75" customHeight="1">
      <c r="A288" s="1"/>
    </row>
    <row r="289" ht="15.75" customHeight="1">
      <c r="A289" s="1"/>
    </row>
    <row r="290" ht="15.75" customHeight="1">
      <c r="A290" s="1"/>
    </row>
    <row r="291" ht="15.75" customHeight="1">
      <c r="A291" s="1"/>
    </row>
    <row r="292" ht="15.75" customHeight="1">
      <c r="A292" s="1"/>
    </row>
    <row r="293" ht="15.75" customHeight="1">
      <c r="A293" s="1"/>
    </row>
    <row r="294" ht="15.75" customHeight="1">
      <c r="A294" s="1"/>
    </row>
    <row r="295" ht="15.75" customHeight="1">
      <c r="A295" s="1"/>
    </row>
    <row r="296" ht="15.75" customHeight="1">
      <c r="A296" s="1"/>
    </row>
    <row r="297" ht="15.75" customHeight="1">
      <c r="A297" s="1"/>
    </row>
    <row r="298" ht="15.75" customHeight="1">
      <c r="A298" s="1"/>
    </row>
    <row r="299" ht="15.75" customHeight="1">
      <c r="A299" s="1"/>
    </row>
    <row r="300" ht="15.75" customHeight="1">
      <c r="A300" s="1"/>
    </row>
    <row r="301" ht="15.75" customHeight="1">
      <c r="A301" s="1"/>
    </row>
    <row r="302" ht="15.75" customHeight="1">
      <c r="A302" s="1"/>
    </row>
    <row r="303" ht="15.75" customHeight="1">
      <c r="A303" s="1"/>
    </row>
    <row r="304" ht="15.75" customHeight="1">
      <c r="A304" s="1"/>
    </row>
    <row r="305" ht="15.75" customHeight="1">
      <c r="A305" s="1"/>
    </row>
    <row r="306" ht="15.75" customHeight="1">
      <c r="A306" s="1"/>
    </row>
    <row r="307" ht="15.75" customHeight="1">
      <c r="A307" s="1"/>
    </row>
    <row r="308" ht="15.75" customHeight="1">
      <c r="A308" s="1"/>
    </row>
    <row r="309" ht="15.75" customHeight="1">
      <c r="A309" s="1"/>
    </row>
    <row r="310" ht="15.75" customHeight="1">
      <c r="A310" s="1"/>
    </row>
    <row r="311" ht="15.75" customHeight="1">
      <c r="A311" s="1"/>
    </row>
    <row r="312" ht="15.75" customHeight="1">
      <c r="A312" s="1"/>
    </row>
    <row r="313" ht="15.75" customHeight="1">
      <c r="A313" s="1"/>
    </row>
    <row r="314" ht="15.75" customHeight="1">
      <c r="A314" s="1"/>
    </row>
    <row r="315" ht="15.75" customHeight="1">
      <c r="A315" s="1"/>
    </row>
    <row r="316" ht="15.75" customHeight="1">
      <c r="A316" s="1"/>
    </row>
    <row r="317" ht="15.75" customHeight="1">
      <c r="A317" s="1"/>
    </row>
    <row r="318" ht="15.75" customHeight="1">
      <c r="A318" s="1"/>
    </row>
    <row r="319" ht="15.75" customHeight="1">
      <c r="A319" s="1"/>
    </row>
    <row r="320" ht="15.75" customHeight="1">
      <c r="A320" s="1"/>
    </row>
    <row r="321" ht="15.75" customHeight="1">
      <c r="A321" s="1"/>
    </row>
    <row r="322" ht="15.75" customHeight="1">
      <c r="A322" s="1"/>
    </row>
    <row r="323" ht="15.75" customHeight="1">
      <c r="A323" s="1"/>
    </row>
    <row r="324" ht="15.75" customHeight="1">
      <c r="A324" s="1"/>
    </row>
    <row r="325" ht="15.75" customHeight="1">
      <c r="A325" s="1"/>
    </row>
    <row r="326" ht="15.75" customHeight="1">
      <c r="A326" s="1"/>
    </row>
    <row r="327" ht="15.75" customHeight="1">
      <c r="A327" s="1"/>
    </row>
    <row r="328" ht="15.75" customHeight="1">
      <c r="A328" s="1"/>
    </row>
    <row r="329" ht="15.75" customHeight="1">
      <c r="A329" s="1"/>
    </row>
    <row r="330" ht="15.75" customHeight="1">
      <c r="A330" s="1"/>
    </row>
    <row r="331" ht="15.75" customHeight="1">
      <c r="A331" s="1"/>
    </row>
    <row r="332" ht="15.75" customHeight="1">
      <c r="A332" s="1"/>
    </row>
    <row r="333" ht="15.75" customHeight="1">
      <c r="A333" s="1"/>
    </row>
    <row r="334" ht="15.75" customHeight="1">
      <c r="A334" s="1"/>
    </row>
    <row r="335" ht="15.75" customHeight="1">
      <c r="A335" s="1"/>
    </row>
    <row r="336" ht="15.75" customHeight="1">
      <c r="A336" s="1"/>
    </row>
    <row r="337" ht="15.75" customHeight="1">
      <c r="A337" s="1"/>
    </row>
    <row r="338" ht="15.75" customHeight="1">
      <c r="A338" s="1"/>
    </row>
    <row r="339" ht="15.75" customHeight="1">
      <c r="A339" s="1"/>
    </row>
    <row r="340" ht="15.75" customHeight="1">
      <c r="A340" s="1"/>
    </row>
    <row r="341" ht="15.75" customHeight="1">
      <c r="A341" s="1"/>
    </row>
    <row r="342" ht="15.75" customHeight="1">
      <c r="A342" s="1"/>
    </row>
    <row r="343" ht="15.75" customHeight="1">
      <c r="A343" s="1"/>
    </row>
    <row r="344" ht="15.75" customHeight="1">
      <c r="A344" s="1"/>
    </row>
    <row r="345" ht="15.75" customHeight="1">
      <c r="A345" s="1"/>
    </row>
    <row r="346" ht="15.75" customHeight="1">
      <c r="A346" s="1"/>
    </row>
    <row r="347" ht="15.75" customHeight="1">
      <c r="A347" s="1"/>
    </row>
    <row r="348" ht="15.75" customHeight="1">
      <c r="A348" s="1"/>
    </row>
    <row r="349" ht="15.75" customHeight="1">
      <c r="A349" s="1"/>
    </row>
    <row r="350" ht="15.75" customHeight="1">
      <c r="A350" s="1"/>
    </row>
    <row r="351" ht="15.75" customHeight="1">
      <c r="A351" s="1"/>
    </row>
    <row r="352" ht="15.75" customHeight="1">
      <c r="A352" s="1"/>
    </row>
    <row r="353" ht="15.75" customHeight="1">
      <c r="A353" s="1"/>
    </row>
    <row r="354" ht="15.75" customHeight="1">
      <c r="A354" s="1"/>
    </row>
    <row r="355" ht="15.75" customHeight="1">
      <c r="A355" s="1"/>
    </row>
    <row r="356" ht="15.75" customHeight="1">
      <c r="A356" s="1"/>
    </row>
    <row r="357" ht="15.75" customHeight="1">
      <c r="A357" s="1"/>
    </row>
    <row r="358" ht="15.75" customHeight="1">
      <c r="A358" s="1"/>
    </row>
    <row r="359" ht="15.75" customHeight="1">
      <c r="A359" s="1"/>
    </row>
    <row r="360" ht="15.75" customHeight="1">
      <c r="A360" s="1"/>
    </row>
    <row r="361" ht="15.75" customHeight="1">
      <c r="A361" s="1"/>
    </row>
    <row r="362" ht="15.75" customHeight="1">
      <c r="A362" s="1"/>
    </row>
    <row r="363" ht="15.75" customHeight="1">
      <c r="A363" s="1"/>
    </row>
    <row r="364" ht="15.75" customHeight="1">
      <c r="A364" s="1"/>
    </row>
    <row r="365" ht="15.75" customHeight="1">
      <c r="A365" s="1"/>
    </row>
    <row r="366" ht="15.75" customHeight="1">
      <c r="A366" s="1"/>
    </row>
    <row r="367" ht="15.75" customHeight="1">
      <c r="A367" s="1"/>
    </row>
    <row r="368" ht="15.75" customHeight="1">
      <c r="A368" s="1"/>
    </row>
    <row r="369" ht="15.75" customHeight="1">
      <c r="A369" s="1"/>
    </row>
    <row r="370" ht="15.75" customHeight="1">
      <c r="A370" s="1"/>
    </row>
    <row r="371" ht="15.75" customHeight="1">
      <c r="A371" s="1"/>
    </row>
    <row r="372" ht="15.75" customHeight="1">
      <c r="A372" s="1"/>
    </row>
    <row r="373" ht="15.75" customHeight="1">
      <c r="A373" s="1"/>
    </row>
    <row r="374" ht="15.75" customHeight="1">
      <c r="A374" s="1"/>
    </row>
    <row r="375" ht="15.75" customHeight="1">
      <c r="A375" s="1"/>
    </row>
    <row r="376" ht="15.75" customHeight="1">
      <c r="A376" s="1"/>
    </row>
    <row r="377" ht="15.75" customHeight="1">
      <c r="A377" s="1"/>
    </row>
    <row r="378" ht="15.75" customHeight="1">
      <c r="A378" s="1"/>
    </row>
    <row r="379" ht="15.75" customHeight="1">
      <c r="A379" s="1"/>
    </row>
    <row r="380" ht="15.75" customHeight="1">
      <c r="A380" s="1"/>
    </row>
    <row r="381" ht="15.75" customHeight="1">
      <c r="A381" s="1"/>
    </row>
    <row r="382" ht="15.75" customHeight="1">
      <c r="A382" s="1"/>
    </row>
    <row r="383" ht="15.75" customHeight="1">
      <c r="A383" s="1"/>
    </row>
    <row r="384" ht="15.75" customHeight="1">
      <c r="A384" s="1"/>
    </row>
    <row r="385" ht="15.75" customHeight="1">
      <c r="A385" s="1"/>
    </row>
    <row r="386" ht="15.75" customHeight="1">
      <c r="A386" s="1"/>
    </row>
    <row r="387" ht="15.75" customHeight="1">
      <c r="A387" s="1"/>
    </row>
    <row r="388" ht="15.75" customHeight="1">
      <c r="A388" s="1"/>
    </row>
    <row r="389" ht="15.75" customHeight="1">
      <c r="A389" s="1"/>
    </row>
    <row r="390" ht="15.75" customHeight="1">
      <c r="A390" s="1"/>
    </row>
    <row r="391" ht="15.75" customHeight="1">
      <c r="A391" s="1"/>
    </row>
    <row r="392" ht="15.75" customHeight="1">
      <c r="A392" s="1"/>
    </row>
    <row r="393" ht="15.75" customHeight="1">
      <c r="A393" s="1"/>
    </row>
    <row r="394" ht="15.75" customHeight="1">
      <c r="A394" s="1"/>
    </row>
    <row r="395" ht="15.75" customHeight="1">
      <c r="A395" s="1"/>
    </row>
    <row r="396" ht="15.75" customHeight="1">
      <c r="A396" s="1"/>
    </row>
    <row r="397" ht="15.75" customHeight="1">
      <c r="A397" s="1"/>
    </row>
    <row r="398" ht="15.75" customHeight="1">
      <c r="A398" s="1"/>
    </row>
    <row r="399" ht="15.75" customHeight="1">
      <c r="A399" s="1"/>
    </row>
    <row r="400" ht="15.75" customHeight="1">
      <c r="A400" s="1"/>
    </row>
    <row r="401" ht="15.75" customHeight="1">
      <c r="A401" s="1"/>
    </row>
    <row r="402" ht="15.75" customHeight="1">
      <c r="A402" s="1"/>
    </row>
    <row r="403" ht="15.75" customHeight="1">
      <c r="A403" s="1"/>
    </row>
    <row r="404" ht="15.75" customHeight="1">
      <c r="A404" s="1"/>
    </row>
    <row r="405" ht="15.75" customHeight="1">
      <c r="A405" s="1"/>
    </row>
    <row r="406" ht="15.75" customHeight="1">
      <c r="A406" s="1"/>
    </row>
    <row r="407" ht="15.75" customHeight="1">
      <c r="A407" s="1"/>
    </row>
    <row r="408" ht="15.75" customHeight="1">
      <c r="A408" s="1"/>
    </row>
    <row r="409" ht="15.75" customHeight="1">
      <c r="A409" s="1"/>
    </row>
    <row r="410" ht="15.75" customHeight="1">
      <c r="A410" s="1"/>
    </row>
    <row r="411" ht="15.75" customHeight="1">
      <c r="A411" s="1"/>
    </row>
    <row r="412" ht="15.75" customHeight="1">
      <c r="A412" s="1"/>
    </row>
    <row r="413" ht="15.75" customHeight="1">
      <c r="A413" s="1"/>
    </row>
    <row r="414" ht="15.75" customHeight="1">
      <c r="A414" s="1"/>
    </row>
    <row r="415" ht="15.75" customHeight="1">
      <c r="A415" s="1"/>
    </row>
    <row r="416" ht="15.75" customHeight="1">
      <c r="A416" s="1"/>
    </row>
    <row r="417" ht="15.75" customHeight="1">
      <c r="A417" s="1"/>
    </row>
    <row r="418" ht="15.75" customHeight="1">
      <c r="A418" s="1"/>
    </row>
    <row r="419" ht="15.75" customHeight="1">
      <c r="A419" s="1"/>
    </row>
    <row r="420" ht="15.75" customHeight="1">
      <c r="A420" s="1"/>
    </row>
    <row r="421" ht="15.75" customHeight="1">
      <c r="A421" s="1"/>
    </row>
    <row r="422" ht="15.75" customHeight="1">
      <c r="A422" s="1"/>
    </row>
    <row r="423" ht="15.75" customHeight="1">
      <c r="A423" s="1"/>
    </row>
    <row r="424" ht="15.75" customHeight="1">
      <c r="A424" s="1"/>
    </row>
    <row r="425" ht="15.75" customHeight="1">
      <c r="A425" s="1"/>
    </row>
    <row r="426" ht="15.75" customHeight="1">
      <c r="A426" s="1"/>
    </row>
    <row r="427" ht="15.75" customHeight="1">
      <c r="A427" s="1"/>
    </row>
    <row r="428" ht="15.75" customHeight="1">
      <c r="A428" s="1"/>
    </row>
    <row r="429" ht="15.75" customHeight="1">
      <c r="A429" s="1"/>
    </row>
    <row r="430" ht="15.75" customHeight="1">
      <c r="A430" s="1"/>
    </row>
    <row r="431" ht="15.75" customHeight="1">
      <c r="A431" s="1"/>
    </row>
    <row r="432" ht="15.75" customHeight="1">
      <c r="A432" s="1"/>
    </row>
    <row r="433" ht="15.75" customHeight="1">
      <c r="A433" s="1"/>
    </row>
    <row r="434" ht="15.75" customHeight="1">
      <c r="A434" s="1"/>
    </row>
    <row r="435" ht="15.75" customHeight="1">
      <c r="A435" s="1"/>
    </row>
    <row r="436" ht="15.75" customHeight="1">
      <c r="A436" s="1"/>
    </row>
    <row r="437" ht="15.75" customHeight="1">
      <c r="A437" s="1"/>
    </row>
    <row r="438" ht="15.75" customHeight="1">
      <c r="A438" s="1"/>
    </row>
    <row r="439" ht="15.75" customHeight="1">
      <c r="A439" s="1"/>
    </row>
    <row r="440" ht="15.75" customHeight="1">
      <c r="A440" s="1"/>
    </row>
    <row r="441" ht="15.75" customHeight="1">
      <c r="A441" s="1"/>
    </row>
    <row r="442" ht="15.75" customHeight="1">
      <c r="A442" s="1"/>
    </row>
    <row r="443" ht="15.75" customHeight="1">
      <c r="A443" s="1"/>
    </row>
    <row r="444" ht="15.75" customHeight="1">
      <c r="A444" s="1"/>
    </row>
    <row r="445" ht="15.75" customHeight="1">
      <c r="A445" s="1"/>
    </row>
    <row r="446" ht="15.75" customHeight="1">
      <c r="A446" s="1"/>
    </row>
    <row r="447" ht="15.75" customHeight="1">
      <c r="A447" s="1"/>
    </row>
    <row r="448" ht="15.75" customHeight="1">
      <c r="A448" s="1"/>
    </row>
    <row r="449" ht="15.75" customHeight="1">
      <c r="A449" s="1"/>
    </row>
    <row r="450" ht="15.75" customHeight="1">
      <c r="A450" s="1"/>
    </row>
    <row r="451" ht="15.75" customHeight="1">
      <c r="A451" s="1"/>
    </row>
    <row r="452" ht="15.75" customHeight="1">
      <c r="A452" s="1"/>
    </row>
    <row r="453" ht="15.75" customHeight="1">
      <c r="A453" s="1"/>
    </row>
    <row r="454" ht="15.75" customHeight="1">
      <c r="A454" s="1"/>
    </row>
    <row r="455" ht="15.75" customHeight="1">
      <c r="A455" s="1"/>
    </row>
    <row r="456" ht="15.75" customHeight="1">
      <c r="A456" s="1"/>
    </row>
    <row r="457" ht="15.75" customHeight="1">
      <c r="A457" s="1"/>
    </row>
    <row r="458" ht="15.75" customHeight="1">
      <c r="A458" s="1"/>
    </row>
    <row r="459" ht="15.75" customHeight="1">
      <c r="A459" s="1"/>
    </row>
    <row r="460" ht="15.75" customHeight="1">
      <c r="A460" s="1"/>
    </row>
    <row r="461" ht="15.75" customHeight="1">
      <c r="A461" s="1"/>
    </row>
    <row r="462" ht="15.75" customHeight="1">
      <c r="A462" s="1"/>
    </row>
    <row r="463" ht="15.75" customHeight="1">
      <c r="A463" s="1"/>
    </row>
    <row r="464" ht="15.75" customHeight="1">
      <c r="A464" s="1"/>
    </row>
    <row r="465" ht="15.75" customHeight="1">
      <c r="A465" s="1"/>
    </row>
    <row r="466" ht="15.75" customHeight="1">
      <c r="A466" s="1"/>
    </row>
    <row r="467" ht="15.75" customHeight="1">
      <c r="A467" s="1"/>
    </row>
    <row r="468" ht="15.75" customHeight="1">
      <c r="A468" s="1"/>
    </row>
    <row r="469" ht="15.75" customHeight="1">
      <c r="A469" s="1"/>
    </row>
    <row r="470" ht="15.75" customHeight="1">
      <c r="A470" s="1"/>
    </row>
    <row r="471" ht="15.75" customHeight="1">
      <c r="A471" s="1"/>
    </row>
    <row r="472" ht="15.75" customHeight="1">
      <c r="A472" s="1"/>
    </row>
    <row r="473" ht="15.75" customHeight="1">
      <c r="A473" s="1"/>
    </row>
    <row r="474" ht="15.75" customHeight="1">
      <c r="A474" s="1"/>
    </row>
    <row r="475" ht="15.75" customHeight="1">
      <c r="A475" s="1"/>
    </row>
    <row r="476" ht="15.75" customHeight="1">
      <c r="A476" s="1"/>
    </row>
    <row r="477" ht="15.75" customHeight="1">
      <c r="A477" s="1"/>
    </row>
    <row r="478" ht="15.75" customHeight="1">
      <c r="A478" s="1"/>
    </row>
    <row r="479" ht="15.75" customHeight="1">
      <c r="A479" s="1"/>
    </row>
    <row r="480" ht="15.75" customHeight="1">
      <c r="A480" s="1"/>
    </row>
    <row r="481" ht="15.75" customHeight="1">
      <c r="A481" s="1"/>
    </row>
    <row r="482" ht="15.75" customHeight="1">
      <c r="A482" s="1"/>
    </row>
    <row r="483" ht="15.75" customHeight="1">
      <c r="A483" s="1"/>
    </row>
    <row r="484" ht="15.75" customHeight="1">
      <c r="A484" s="1"/>
    </row>
    <row r="485" ht="15.75" customHeight="1">
      <c r="A485" s="1"/>
    </row>
    <row r="486" ht="15.75" customHeight="1">
      <c r="A486" s="1"/>
    </row>
    <row r="487" ht="15.75" customHeight="1">
      <c r="A487" s="1"/>
    </row>
    <row r="488" ht="15.75" customHeight="1">
      <c r="A488" s="1"/>
    </row>
    <row r="489" ht="15.75" customHeight="1">
      <c r="A489" s="1"/>
    </row>
    <row r="490" ht="15.75" customHeight="1">
      <c r="A490" s="1"/>
    </row>
    <row r="491" ht="15.75" customHeight="1">
      <c r="A491" s="1"/>
    </row>
    <row r="492" ht="15.75" customHeight="1">
      <c r="A492" s="1"/>
    </row>
    <row r="493" ht="15.75" customHeight="1">
      <c r="A493" s="1"/>
    </row>
    <row r="494" ht="15.75" customHeight="1">
      <c r="A494" s="1"/>
    </row>
    <row r="495" ht="15.75" customHeight="1">
      <c r="A495" s="1"/>
    </row>
    <row r="496" ht="15.75" customHeight="1">
      <c r="A496" s="1"/>
    </row>
    <row r="497" ht="15.75" customHeight="1">
      <c r="A497" s="1"/>
    </row>
    <row r="498" ht="15.75" customHeight="1">
      <c r="A498" s="1"/>
    </row>
    <row r="499" ht="15.75" customHeight="1">
      <c r="A499" s="1"/>
    </row>
    <row r="500" ht="15.75" customHeight="1">
      <c r="A500" s="1"/>
    </row>
    <row r="501" ht="15.75" customHeight="1">
      <c r="A501" s="1"/>
    </row>
    <row r="502" ht="15.75" customHeight="1">
      <c r="A502" s="1"/>
    </row>
    <row r="503" ht="15.75" customHeight="1">
      <c r="A503" s="1"/>
    </row>
    <row r="504" ht="15.75" customHeight="1">
      <c r="A504" s="1"/>
    </row>
    <row r="505" ht="15.75" customHeight="1">
      <c r="A505" s="1"/>
    </row>
    <row r="506" ht="15.75" customHeight="1">
      <c r="A506" s="1"/>
    </row>
    <row r="507" ht="15.75" customHeight="1">
      <c r="A507" s="1"/>
    </row>
    <row r="508" ht="15.75" customHeight="1">
      <c r="A508" s="1"/>
    </row>
    <row r="509" ht="15.75" customHeight="1">
      <c r="A509" s="1"/>
    </row>
    <row r="510" ht="15.75" customHeight="1">
      <c r="A510" s="1"/>
    </row>
    <row r="511" ht="15.75" customHeight="1">
      <c r="A511" s="1"/>
    </row>
    <row r="512" ht="15.75" customHeight="1">
      <c r="A512" s="1"/>
    </row>
    <row r="513" ht="15.75" customHeight="1">
      <c r="A513" s="1"/>
    </row>
    <row r="514" ht="15.75" customHeight="1">
      <c r="A514" s="1"/>
    </row>
    <row r="515" ht="15.75" customHeight="1">
      <c r="A515" s="1"/>
    </row>
    <row r="516" ht="15.75" customHeight="1">
      <c r="A516" s="1"/>
    </row>
    <row r="517" ht="15.75" customHeight="1">
      <c r="A517" s="1"/>
    </row>
    <row r="518" ht="15.75" customHeight="1">
      <c r="A518" s="1"/>
    </row>
    <row r="519" ht="15.75" customHeight="1">
      <c r="A519" s="1"/>
    </row>
    <row r="520" ht="15.75" customHeight="1">
      <c r="A520" s="1"/>
    </row>
    <row r="521" ht="15.75" customHeight="1">
      <c r="A521" s="1"/>
    </row>
    <row r="522" ht="15.75" customHeight="1">
      <c r="A522" s="1"/>
    </row>
    <row r="523" ht="15.75" customHeight="1">
      <c r="A523" s="1"/>
    </row>
    <row r="524" ht="15.75" customHeight="1">
      <c r="A524" s="1"/>
    </row>
    <row r="525" ht="15.75" customHeight="1">
      <c r="A525" s="1"/>
    </row>
    <row r="526" ht="15.75" customHeight="1">
      <c r="A526" s="1"/>
    </row>
    <row r="527" ht="15.75" customHeight="1">
      <c r="A527" s="1"/>
    </row>
    <row r="528" ht="15.75" customHeight="1">
      <c r="A528" s="1"/>
    </row>
    <row r="529" ht="15.75" customHeight="1">
      <c r="A529" s="1"/>
    </row>
    <row r="530" ht="15.75" customHeight="1">
      <c r="A530" s="1"/>
    </row>
    <row r="531" ht="15.75" customHeight="1">
      <c r="A531" s="1"/>
    </row>
    <row r="532" ht="15.75" customHeight="1">
      <c r="A532" s="1"/>
    </row>
    <row r="533" ht="15.75" customHeight="1">
      <c r="A533" s="1"/>
    </row>
    <row r="534" ht="15.75" customHeight="1">
      <c r="A534" s="1"/>
    </row>
    <row r="535" ht="15.75" customHeight="1">
      <c r="A535" s="1"/>
    </row>
    <row r="536" ht="15.75" customHeight="1">
      <c r="A536" s="1"/>
    </row>
    <row r="537" ht="15.75" customHeight="1">
      <c r="A537" s="1"/>
    </row>
    <row r="538" ht="15.75" customHeight="1">
      <c r="A538" s="1"/>
    </row>
    <row r="539" ht="15.75" customHeight="1">
      <c r="A539" s="1"/>
    </row>
    <row r="540" ht="15.75" customHeight="1">
      <c r="A540" s="1"/>
    </row>
    <row r="541" ht="15.75" customHeight="1">
      <c r="A541" s="1"/>
    </row>
    <row r="542" ht="15.75" customHeight="1">
      <c r="A542" s="1"/>
    </row>
    <row r="543" ht="15.75" customHeight="1">
      <c r="A543" s="1"/>
    </row>
    <row r="544" ht="15.75" customHeight="1">
      <c r="A544" s="1"/>
    </row>
    <row r="545" ht="15.75" customHeight="1">
      <c r="A545" s="1"/>
    </row>
    <row r="546" ht="15.75" customHeight="1">
      <c r="A546" s="1"/>
    </row>
    <row r="547" ht="15.75" customHeight="1">
      <c r="A547" s="1"/>
    </row>
    <row r="548" ht="15.75" customHeight="1">
      <c r="A548" s="1"/>
    </row>
    <row r="549" ht="15.75" customHeight="1">
      <c r="A549" s="1"/>
    </row>
    <row r="550" ht="15.75" customHeight="1">
      <c r="A550" s="1"/>
    </row>
    <row r="551" ht="15.75" customHeight="1">
      <c r="A551" s="1"/>
    </row>
    <row r="552" ht="15.75" customHeight="1">
      <c r="A552" s="1"/>
    </row>
    <row r="553" ht="15.75" customHeight="1">
      <c r="A553" s="1"/>
    </row>
    <row r="554" ht="15.75" customHeight="1">
      <c r="A554" s="1"/>
    </row>
    <row r="555" ht="15.75" customHeight="1">
      <c r="A555" s="1"/>
    </row>
    <row r="556" ht="15.75" customHeight="1">
      <c r="A556" s="1"/>
    </row>
    <row r="557" ht="15.75" customHeight="1">
      <c r="A557" s="1"/>
    </row>
    <row r="558" ht="15.75" customHeight="1">
      <c r="A558" s="1"/>
    </row>
    <row r="559" ht="15.75" customHeight="1">
      <c r="A559" s="1"/>
    </row>
    <row r="560" ht="15.75" customHeight="1">
      <c r="A560" s="1"/>
    </row>
    <row r="561" ht="15.75" customHeight="1">
      <c r="A561" s="1"/>
    </row>
    <row r="562" ht="15.75" customHeight="1">
      <c r="A562" s="1"/>
    </row>
    <row r="563" ht="15.75" customHeight="1">
      <c r="A563" s="1"/>
    </row>
    <row r="564" ht="15.75" customHeight="1">
      <c r="A564" s="1"/>
    </row>
    <row r="565" ht="15.75" customHeight="1">
      <c r="A565" s="1"/>
    </row>
    <row r="566" ht="15.75" customHeight="1">
      <c r="A566" s="1"/>
    </row>
    <row r="567" ht="15.75" customHeight="1">
      <c r="A567" s="1"/>
    </row>
    <row r="568" ht="15.75" customHeight="1">
      <c r="A568" s="1"/>
    </row>
    <row r="569" ht="15.75" customHeight="1">
      <c r="A569" s="1"/>
    </row>
    <row r="570" ht="15.75" customHeight="1">
      <c r="A570" s="1"/>
    </row>
    <row r="571" ht="15.75" customHeight="1">
      <c r="A571" s="1"/>
    </row>
    <row r="572" ht="15.75" customHeight="1">
      <c r="A572" s="1"/>
    </row>
    <row r="573" ht="15.75" customHeight="1">
      <c r="A573" s="1"/>
    </row>
    <row r="574" ht="15.75" customHeight="1">
      <c r="A574" s="1"/>
    </row>
    <row r="575" ht="15.75" customHeight="1">
      <c r="A575" s="1"/>
    </row>
    <row r="576" ht="15.75" customHeight="1">
      <c r="A576" s="1"/>
    </row>
    <row r="577" ht="15.75" customHeight="1">
      <c r="A577" s="1"/>
    </row>
    <row r="578" ht="15.75" customHeight="1">
      <c r="A578" s="1"/>
    </row>
    <row r="579" ht="15.75" customHeight="1">
      <c r="A579" s="1"/>
    </row>
    <row r="580" ht="15.75" customHeight="1">
      <c r="A580" s="1"/>
    </row>
    <row r="581" ht="15.75" customHeight="1">
      <c r="A581" s="1"/>
    </row>
    <row r="582" ht="15.75" customHeight="1">
      <c r="A582" s="1"/>
    </row>
    <row r="583" ht="15.75" customHeight="1">
      <c r="A583" s="1"/>
    </row>
    <row r="584" ht="15.75" customHeight="1">
      <c r="A584" s="1"/>
    </row>
    <row r="585" ht="15.75" customHeight="1">
      <c r="A585" s="1"/>
    </row>
    <row r="586" ht="15.75" customHeight="1">
      <c r="A586" s="1"/>
    </row>
    <row r="587" ht="15.75" customHeight="1">
      <c r="A587" s="1"/>
    </row>
    <row r="588" ht="15.75" customHeight="1">
      <c r="A588" s="1"/>
    </row>
    <row r="589" ht="15.75" customHeight="1">
      <c r="A589" s="1"/>
    </row>
    <row r="590" ht="15.75" customHeight="1">
      <c r="A590" s="1"/>
    </row>
    <row r="591" ht="15.75" customHeight="1">
      <c r="A591" s="1"/>
    </row>
    <row r="592" ht="15.75" customHeight="1">
      <c r="A592" s="1"/>
    </row>
    <row r="593" ht="15.75" customHeight="1">
      <c r="A593" s="1"/>
    </row>
    <row r="594" ht="15.75" customHeight="1">
      <c r="A594" s="1"/>
    </row>
    <row r="595" ht="15.75" customHeight="1">
      <c r="A595" s="1"/>
    </row>
    <row r="596" ht="15.75" customHeight="1">
      <c r="A596" s="1"/>
    </row>
    <row r="597" ht="15.75" customHeight="1">
      <c r="A597" s="1"/>
    </row>
    <row r="598" ht="15.75" customHeight="1">
      <c r="A598" s="1"/>
    </row>
    <row r="599" ht="15.75" customHeight="1">
      <c r="A599" s="1"/>
    </row>
    <row r="600" ht="15.75" customHeight="1">
      <c r="A600" s="1"/>
    </row>
    <row r="601" ht="15.75" customHeight="1">
      <c r="A601" s="1"/>
    </row>
    <row r="602" ht="15.75" customHeight="1">
      <c r="A602" s="1"/>
    </row>
    <row r="603" ht="15.75" customHeight="1">
      <c r="A603" s="1"/>
    </row>
    <row r="604" ht="15.75" customHeight="1">
      <c r="A604" s="1"/>
    </row>
    <row r="605" ht="15.75" customHeight="1">
      <c r="A605" s="1"/>
    </row>
    <row r="606" ht="15.75" customHeight="1">
      <c r="A606" s="1"/>
    </row>
    <row r="607" ht="15.75" customHeight="1">
      <c r="A607" s="1"/>
    </row>
    <row r="608" ht="15.75" customHeight="1">
      <c r="A608" s="1"/>
    </row>
    <row r="609" ht="15.75" customHeight="1">
      <c r="A609" s="1"/>
    </row>
    <row r="610" ht="15.75" customHeight="1">
      <c r="A610" s="1"/>
    </row>
    <row r="611" ht="15.75" customHeight="1">
      <c r="A611" s="1"/>
    </row>
    <row r="612" ht="15.75" customHeight="1">
      <c r="A612" s="1"/>
    </row>
    <row r="613" ht="15.75" customHeight="1">
      <c r="A613" s="1"/>
    </row>
    <row r="614" ht="15.75" customHeight="1">
      <c r="A614" s="1"/>
    </row>
    <row r="615" ht="15.75" customHeight="1">
      <c r="A615" s="1"/>
    </row>
    <row r="616" ht="15.75" customHeight="1">
      <c r="A616" s="1"/>
    </row>
    <row r="617" ht="15.75" customHeight="1">
      <c r="A617" s="1"/>
    </row>
    <row r="618" ht="15.75" customHeight="1">
      <c r="A618" s="1"/>
    </row>
    <row r="619" ht="15.75" customHeight="1">
      <c r="A619" s="1"/>
    </row>
    <row r="620" ht="15.75" customHeight="1">
      <c r="A620" s="1"/>
    </row>
    <row r="621" ht="15.75" customHeight="1">
      <c r="A621" s="1"/>
    </row>
    <row r="622" ht="15.75" customHeight="1">
      <c r="A622" s="1"/>
    </row>
    <row r="623" ht="15.75" customHeight="1">
      <c r="A623" s="1"/>
    </row>
    <row r="624" ht="15.75" customHeight="1">
      <c r="A624" s="1"/>
    </row>
    <row r="625" ht="15.75" customHeight="1">
      <c r="A625" s="1"/>
    </row>
    <row r="626" ht="15.75" customHeight="1">
      <c r="A626" s="1"/>
    </row>
    <row r="627" ht="15.75" customHeight="1">
      <c r="A627" s="1"/>
    </row>
    <row r="628" ht="15.75" customHeight="1">
      <c r="A628" s="1"/>
    </row>
    <row r="629" ht="15.75" customHeight="1">
      <c r="A629" s="1"/>
    </row>
    <row r="630" ht="15.75" customHeight="1">
      <c r="A630" s="1"/>
    </row>
    <row r="631" ht="15.75" customHeight="1">
      <c r="A631" s="1"/>
    </row>
    <row r="632" ht="15.75" customHeight="1">
      <c r="A632" s="1"/>
    </row>
    <row r="633" ht="15.75" customHeight="1">
      <c r="A633" s="1"/>
    </row>
    <row r="634" ht="15.75" customHeight="1">
      <c r="A634" s="1"/>
    </row>
    <row r="635" ht="15.75" customHeight="1">
      <c r="A635" s="1"/>
    </row>
    <row r="636" ht="15.75" customHeight="1">
      <c r="A636" s="1"/>
    </row>
    <row r="637" ht="15.75" customHeight="1">
      <c r="A637" s="1"/>
    </row>
    <row r="638" ht="15.75" customHeight="1">
      <c r="A638" s="1"/>
    </row>
    <row r="639" ht="15.75" customHeight="1">
      <c r="A639" s="1"/>
    </row>
    <row r="640" ht="15.75" customHeight="1">
      <c r="A640" s="1"/>
    </row>
    <row r="641" ht="15.75" customHeight="1">
      <c r="A641" s="1"/>
    </row>
    <row r="642" ht="15.75" customHeight="1">
      <c r="A642" s="1"/>
    </row>
    <row r="643" ht="15.75" customHeight="1">
      <c r="A643" s="1"/>
    </row>
    <row r="644" ht="15.75" customHeight="1">
      <c r="A644" s="1"/>
    </row>
    <row r="645" ht="15.75" customHeight="1">
      <c r="A645" s="1"/>
    </row>
    <row r="646" ht="15.75" customHeight="1">
      <c r="A646" s="1"/>
    </row>
    <row r="647" ht="15.75" customHeight="1">
      <c r="A647" s="1"/>
    </row>
    <row r="648" ht="15.75" customHeight="1">
      <c r="A648" s="1"/>
    </row>
    <row r="649" ht="15.75" customHeight="1">
      <c r="A649" s="1"/>
    </row>
    <row r="650" ht="15.75" customHeight="1">
      <c r="A650" s="1"/>
    </row>
    <row r="651" ht="15.75" customHeight="1">
      <c r="A651" s="1"/>
    </row>
    <row r="652" ht="15.75" customHeight="1">
      <c r="A652" s="1"/>
    </row>
    <row r="653" ht="15.75" customHeight="1">
      <c r="A653" s="1"/>
    </row>
    <row r="654" ht="15.75" customHeight="1">
      <c r="A654" s="1"/>
    </row>
    <row r="655" ht="15.75" customHeight="1">
      <c r="A655" s="1"/>
    </row>
    <row r="656" ht="15.75" customHeight="1">
      <c r="A656" s="1"/>
    </row>
    <row r="657" ht="15.75" customHeight="1">
      <c r="A657" s="1"/>
    </row>
    <row r="658" ht="15.75" customHeight="1">
      <c r="A658" s="1"/>
    </row>
    <row r="659" ht="15.75" customHeight="1">
      <c r="A659" s="1"/>
    </row>
    <row r="660" ht="15.75" customHeight="1">
      <c r="A660" s="1"/>
    </row>
    <row r="661" ht="15.75" customHeight="1">
      <c r="A661" s="1"/>
    </row>
    <row r="662" ht="15.75" customHeight="1">
      <c r="A662" s="1"/>
    </row>
    <row r="663" ht="15.75" customHeight="1">
      <c r="A663" s="1"/>
    </row>
    <row r="664" ht="15.75" customHeight="1">
      <c r="A664" s="1"/>
    </row>
    <row r="665" ht="15.75" customHeight="1">
      <c r="A665" s="1"/>
    </row>
    <row r="666" ht="15.75" customHeight="1">
      <c r="A666" s="1"/>
    </row>
    <row r="667" ht="15.75" customHeight="1">
      <c r="A667" s="1"/>
    </row>
    <row r="668" ht="15.75" customHeight="1">
      <c r="A668" s="1"/>
    </row>
    <row r="669" ht="15.75" customHeight="1">
      <c r="A669" s="1"/>
    </row>
    <row r="670" ht="15.75" customHeight="1">
      <c r="A670" s="1"/>
    </row>
    <row r="671" ht="15.75" customHeight="1">
      <c r="A671" s="1"/>
    </row>
    <row r="672" ht="15.75" customHeight="1">
      <c r="A672" s="1"/>
    </row>
    <row r="673" ht="15.75" customHeight="1">
      <c r="A673" s="1"/>
    </row>
    <row r="674" ht="15.75" customHeight="1">
      <c r="A674" s="1"/>
    </row>
    <row r="675" ht="15.75" customHeight="1">
      <c r="A675" s="1"/>
    </row>
    <row r="676" ht="15.75" customHeight="1">
      <c r="A676" s="1"/>
    </row>
    <row r="677" ht="15.75" customHeight="1">
      <c r="A677" s="1"/>
    </row>
    <row r="678" ht="15.75" customHeight="1">
      <c r="A678" s="1"/>
    </row>
    <row r="679" ht="15.75" customHeight="1">
      <c r="A679" s="1"/>
    </row>
    <row r="680" ht="15.75" customHeight="1">
      <c r="A680" s="1"/>
    </row>
    <row r="681" ht="15.75" customHeight="1">
      <c r="A681" s="1"/>
    </row>
    <row r="682" ht="15.75" customHeight="1">
      <c r="A682" s="1"/>
    </row>
    <row r="683" ht="15.75" customHeight="1">
      <c r="A683" s="1"/>
    </row>
    <row r="684" ht="15.75" customHeight="1">
      <c r="A684" s="1"/>
    </row>
    <row r="685" ht="15.75" customHeight="1">
      <c r="A685" s="1"/>
    </row>
    <row r="686" ht="15.75" customHeight="1">
      <c r="A686" s="1"/>
    </row>
    <row r="687" ht="15.75" customHeight="1">
      <c r="A687" s="1"/>
    </row>
    <row r="688" ht="15.75" customHeight="1">
      <c r="A688" s="1"/>
    </row>
    <row r="689" ht="15.75" customHeight="1">
      <c r="A689" s="1"/>
    </row>
    <row r="690" ht="15.75" customHeight="1">
      <c r="A690" s="1"/>
    </row>
    <row r="691" ht="15.75" customHeight="1">
      <c r="A691" s="1"/>
    </row>
    <row r="692" ht="15.75" customHeight="1">
      <c r="A692" s="1"/>
    </row>
    <row r="693" ht="15.75" customHeight="1">
      <c r="A693" s="1"/>
    </row>
    <row r="694" ht="15.75" customHeight="1">
      <c r="A694" s="1"/>
    </row>
    <row r="695" ht="15.75" customHeight="1">
      <c r="A695" s="1"/>
    </row>
    <row r="696" ht="15.75" customHeight="1">
      <c r="A696" s="1"/>
    </row>
    <row r="697" ht="15.75" customHeight="1">
      <c r="A697" s="1"/>
    </row>
    <row r="698" ht="15.75" customHeight="1">
      <c r="A698" s="1"/>
    </row>
    <row r="699" ht="15.75" customHeight="1">
      <c r="A699" s="1"/>
    </row>
    <row r="700" ht="15.75" customHeight="1">
      <c r="A700" s="1"/>
    </row>
    <row r="701" ht="15.75" customHeight="1">
      <c r="A701" s="1"/>
    </row>
    <row r="702" ht="15.75" customHeight="1">
      <c r="A702" s="1"/>
    </row>
    <row r="703" ht="15.75" customHeight="1">
      <c r="A703" s="1"/>
    </row>
    <row r="704" ht="15.75" customHeight="1">
      <c r="A704" s="1"/>
    </row>
    <row r="705" ht="15.75" customHeight="1">
      <c r="A705" s="1"/>
    </row>
    <row r="706" ht="15.75" customHeight="1">
      <c r="A706" s="1"/>
    </row>
    <row r="707" ht="15.75" customHeight="1">
      <c r="A707" s="1"/>
    </row>
    <row r="708" ht="15.75" customHeight="1">
      <c r="A708" s="1"/>
    </row>
    <row r="709" ht="15.75" customHeight="1">
      <c r="A709" s="1"/>
    </row>
    <row r="710" ht="15.75" customHeight="1">
      <c r="A710" s="1"/>
    </row>
    <row r="711" ht="15.75" customHeight="1">
      <c r="A711" s="1"/>
    </row>
    <row r="712" ht="15.75" customHeight="1">
      <c r="A712" s="1"/>
    </row>
    <row r="713" ht="15.75" customHeight="1">
      <c r="A713" s="1"/>
    </row>
    <row r="714" ht="15.75" customHeight="1">
      <c r="A714" s="1"/>
    </row>
    <row r="715" ht="15.75" customHeight="1">
      <c r="A715" s="1"/>
    </row>
    <row r="716" ht="15.75" customHeight="1">
      <c r="A716" s="1"/>
    </row>
    <row r="717" ht="15.75" customHeight="1">
      <c r="A717" s="1"/>
    </row>
    <row r="718" ht="15.75" customHeight="1">
      <c r="A718" s="1"/>
    </row>
    <row r="719" ht="15.75" customHeight="1">
      <c r="A719" s="1"/>
    </row>
    <row r="720" ht="15.75" customHeight="1">
      <c r="A720" s="1"/>
    </row>
    <row r="721" ht="15.75" customHeight="1">
      <c r="A721" s="1"/>
    </row>
    <row r="722" ht="15.75" customHeight="1">
      <c r="A722" s="1"/>
    </row>
    <row r="723" ht="15.75" customHeight="1">
      <c r="A723" s="1"/>
    </row>
    <row r="724" ht="15.75" customHeight="1">
      <c r="A724" s="1"/>
    </row>
    <row r="725" ht="15.75" customHeight="1">
      <c r="A725" s="1"/>
    </row>
    <row r="726" ht="15.75" customHeight="1">
      <c r="A726" s="1"/>
    </row>
    <row r="727" ht="15.75" customHeight="1">
      <c r="A727" s="1"/>
    </row>
    <row r="728" ht="15.75" customHeight="1">
      <c r="A728" s="1"/>
    </row>
    <row r="729" ht="15.75" customHeight="1">
      <c r="A729" s="1"/>
    </row>
    <row r="730" ht="15.75" customHeight="1">
      <c r="A730" s="1"/>
    </row>
    <row r="731" ht="15.75" customHeight="1">
      <c r="A731" s="1"/>
    </row>
    <row r="732" ht="15.75" customHeight="1">
      <c r="A732" s="1"/>
    </row>
    <row r="733" ht="15.75" customHeight="1">
      <c r="A733" s="1"/>
    </row>
    <row r="734" ht="15.75" customHeight="1">
      <c r="A734" s="1"/>
    </row>
    <row r="735" ht="15.75" customHeight="1">
      <c r="A735" s="1"/>
    </row>
    <row r="736" ht="15.75" customHeight="1">
      <c r="A736" s="1"/>
    </row>
    <row r="737" ht="15.75" customHeight="1">
      <c r="A737" s="1"/>
    </row>
    <row r="738" ht="15.75" customHeight="1">
      <c r="A738" s="1"/>
    </row>
    <row r="739" ht="15.75" customHeight="1">
      <c r="A739" s="1"/>
    </row>
    <row r="740" ht="15.75" customHeight="1">
      <c r="A740" s="1"/>
    </row>
    <row r="741" ht="15.75" customHeight="1">
      <c r="A741" s="1"/>
    </row>
    <row r="742" ht="15.75" customHeight="1">
      <c r="A742" s="1"/>
    </row>
    <row r="743" ht="15.75" customHeight="1">
      <c r="A743" s="1"/>
    </row>
    <row r="744" ht="15.75" customHeight="1">
      <c r="A744" s="1"/>
    </row>
    <row r="745" ht="15.75" customHeight="1">
      <c r="A745" s="1"/>
    </row>
    <row r="746" ht="15.75" customHeight="1">
      <c r="A746" s="1"/>
    </row>
    <row r="747" ht="15.75" customHeight="1">
      <c r="A747" s="1"/>
    </row>
    <row r="748" ht="15.75" customHeight="1">
      <c r="A748" s="1"/>
    </row>
    <row r="749" ht="15.75" customHeight="1">
      <c r="A749" s="1"/>
    </row>
    <row r="750" ht="15.75" customHeight="1">
      <c r="A750" s="1"/>
    </row>
    <row r="751" ht="15.75" customHeight="1">
      <c r="A751" s="1"/>
    </row>
    <row r="752" ht="15.75" customHeight="1">
      <c r="A752" s="1"/>
    </row>
    <row r="753" ht="15.75" customHeight="1">
      <c r="A753" s="1"/>
    </row>
    <row r="754" ht="15.75" customHeight="1">
      <c r="A754" s="1"/>
    </row>
    <row r="755" ht="15.75" customHeight="1">
      <c r="A755" s="1"/>
    </row>
    <row r="756" ht="15.75" customHeight="1">
      <c r="A756" s="1"/>
    </row>
    <row r="757" ht="15.75" customHeight="1">
      <c r="A757" s="1"/>
    </row>
    <row r="758" ht="15.75" customHeight="1">
      <c r="A758" s="1"/>
    </row>
    <row r="759" ht="15.75" customHeight="1">
      <c r="A759" s="1"/>
    </row>
    <row r="760" ht="15.75" customHeight="1">
      <c r="A760" s="1"/>
    </row>
    <row r="761" ht="15.75" customHeight="1">
      <c r="A761" s="1"/>
    </row>
    <row r="762" ht="15.75" customHeight="1">
      <c r="A762" s="1"/>
    </row>
    <row r="763" ht="15.75" customHeight="1">
      <c r="A763" s="1"/>
    </row>
    <row r="764" ht="15.75" customHeight="1">
      <c r="A764" s="1"/>
    </row>
    <row r="765" ht="15.75" customHeight="1">
      <c r="A765" s="1"/>
    </row>
    <row r="766" ht="15.75" customHeight="1">
      <c r="A766" s="1"/>
    </row>
    <row r="767" ht="15.75" customHeight="1">
      <c r="A767" s="1"/>
    </row>
    <row r="768" ht="15.75" customHeight="1">
      <c r="A768" s="1"/>
    </row>
    <row r="769" ht="15.75" customHeight="1">
      <c r="A769" s="1"/>
    </row>
    <row r="770" ht="15.75" customHeight="1">
      <c r="A770" s="1"/>
    </row>
    <row r="771" ht="15.75" customHeight="1">
      <c r="A771" s="1"/>
    </row>
    <row r="772" ht="15.75" customHeight="1">
      <c r="A772" s="1"/>
    </row>
    <row r="773" ht="15.75" customHeight="1">
      <c r="A773" s="1"/>
    </row>
    <row r="774" ht="15.75" customHeight="1">
      <c r="A774" s="1"/>
    </row>
    <row r="775" ht="15.75" customHeight="1">
      <c r="A775" s="1"/>
    </row>
    <row r="776" ht="15.75" customHeight="1">
      <c r="A776" s="1"/>
    </row>
    <row r="777" ht="15.75" customHeight="1">
      <c r="A777" s="1"/>
    </row>
    <row r="778" ht="15.75" customHeight="1">
      <c r="A778" s="1"/>
    </row>
    <row r="779" ht="15.75" customHeight="1">
      <c r="A779" s="1"/>
    </row>
    <row r="780" ht="15.75" customHeight="1">
      <c r="A780" s="1"/>
    </row>
    <row r="781" ht="15.75" customHeight="1">
      <c r="A781" s="1"/>
    </row>
    <row r="782" ht="15.75" customHeight="1">
      <c r="A782" s="1"/>
    </row>
    <row r="783" ht="15.75" customHeight="1">
      <c r="A783" s="1"/>
    </row>
    <row r="784" ht="15.75" customHeight="1">
      <c r="A784" s="1"/>
    </row>
    <row r="785" ht="15.75" customHeight="1">
      <c r="A785" s="1"/>
    </row>
    <row r="786" ht="15.75" customHeight="1">
      <c r="A786" s="1"/>
    </row>
    <row r="787" ht="15.75" customHeight="1">
      <c r="A787" s="1"/>
    </row>
    <row r="788" ht="15.75" customHeight="1">
      <c r="A788" s="1"/>
    </row>
    <row r="789" ht="15.75" customHeight="1">
      <c r="A789" s="1"/>
    </row>
    <row r="790" ht="15.75" customHeight="1">
      <c r="A790" s="1"/>
    </row>
    <row r="791" ht="15.75" customHeight="1">
      <c r="A791" s="1"/>
    </row>
    <row r="792" ht="15.75" customHeight="1">
      <c r="A792" s="1"/>
    </row>
    <row r="793" ht="15.75" customHeight="1">
      <c r="A793" s="1"/>
    </row>
    <row r="794" ht="15.75" customHeight="1">
      <c r="A794" s="1"/>
    </row>
    <row r="795" ht="15.75" customHeight="1">
      <c r="A795" s="1"/>
    </row>
    <row r="796" ht="15.75" customHeight="1">
      <c r="A796" s="1"/>
    </row>
    <row r="797" ht="15.75" customHeight="1">
      <c r="A797" s="1"/>
    </row>
    <row r="798" ht="15.75" customHeight="1">
      <c r="A798" s="1"/>
    </row>
    <row r="799" ht="15.75" customHeight="1">
      <c r="A799" s="1"/>
    </row>
    <row r="800" ht="15.75" customHeight="1">
      <c r="A800" s="1"/>
    </row>
    <row r="801" ht="15.75" customHeight="1">
      <c r="A801" s="1"/>
    </row>
    <row r="802" ht="15.75" customHeight="1">
      <c r="A802" s="1"/>
    </row>
    <row r="803" ht="15.75" customHeight="1">
      <c r="A803" s="1"/>
    </row>
    <row r="804" ht="15.75" customHeight="1">
      <c r="A804" s="1"/>
    </row>
    <row r="805" ht="15.75" customHeight="1">
      <c r="A805" s="1"/>
    </row>
    <row r="806" ht="15.75" customHeight="1">
      <c r="A806" s="1"/>
    </row>
    <row r="807" ht="15.75" customHeight="1">
      <c r="A807" s="1"/>
    </row>
    <row r="808" ht="15.75" customHeight="1">
      <c r="A808" s="1"/>
    </row>
    <row r="809" ht="15.75" customHeight="1">
      <c r="A809" s="1"/>
    </row>
    <row r="810" ht="15.75" customHeight="1">
      <c r="A810" s="1"/>
    </row>
    <row r="811" ht="15.75" customHeight="1">
      <c r="A811" s="1"/>
    </row>
    <row r="812" ht="15.75" customHeight="1">
      <c r="A812" s="1"/>
    </row>
    <row r="813" ht="15.75" customHeight="1">
      <c r="A813" s="1"/>
    </row>
    <row r="814" ht="15.75" customHeight="1">
      <c r="A814" s="1"/>
    </row>
    <row r="815" ht="15.75" customHeight="1">
      <c r="A815" s="1"/>
    </row>
    <row r="816" ht="15.75" customHeight="1">
      <c r="A816" s="1"/>
    </row>
    <row r="817" ht="15.75" customHeight="1">
      <c r="A817" s="1"/>
    </row>
    <row r="818" ht="15.75" customHeight="1">
      <c r="A818" s="1"/>
    </row>
    <row r="819" ht="15.75" customHeight="1">
      <c r="A819" s="1"/>
    </row>
    <row r="820" ht="15.75" customHeight="1">
      <c r="A820" s="1"/>
    </row>
    <row r="821" ht="15.75" customHeight="1">
      <c r="A821" s="1"/>
    </row>
    <row r="822" ht="15.75" customHeight="1">
      <c r="A822" s="1"/>
    </row>
    <row r="823" ht="15.75" customHeight="1">
      <c r="A823" s="1"/>
    </row>
    <row r="824" ht="15.75" customHeight="1">
      <c r="A824" s="1"/>
    </row>
    <row r="825" ht="15.75" customHeight="1">
      <c r="A825" s="1"/>
    </row>
    <row r="826" ht="15.75" customHeight="1">
      <c r="A826" s="1"/>
    </row>
    <row r="827" ht="15.75" customHeight="1">
      <c r="A827" s="1"/>
    </row>
    <row r="828" ht="15.75" customHeight="1">
      <c r="A828" s="1"/>
    </row>
    <row r="829" ht="15.75" customHeight="1">
      <c r="A829" s="1"/>
    </row>
    <row r="830" ht="15.75" customHeight="1">
      <c r="A830" s="1"/>
    </row>
    <row r="831" ht="15.75" customHeight="1">
      <c r="A831" s="1"/>
    </row>
    <row r="832" ht="15.75" customHeight="1">
      <c r="A832" s="1"/>
    </row>
    <row r="833" ht="15.75" customHeight="1">
      <c r="A833" s="1"/>
    </row>
    <row r="834" ht="15.75" customHeight="1">
      <c r="A834" s="1"/>
    </row>
    <row r="835" ht="15.75" customHeight="1">
      <c r="A835" s="1"/>
    </row>
    <row r="836" ht="15.75" customHeight="1">
      <c r="A836" s="1"/>
    </row>
    <row r="837" ht="15.75" customHeight="1">
      <c r="A837" s="1"/>
    </row>
    <row r="838" ht="15.75" customHeight="1">
      <c r="A838" s="1"/>
    </row>
    <row r="839" ht="15.75" customHeight="1">
      <c r="A839" s="1"/>
    </row>
    <row r="840" ht="15.75" customHeight="1">
      <c r="A840" s="1"/>
    </row>
    <row r="841" ht="15.75" customHeight="1">
      <c r="A841" s="1"/>
    </row>
    <row r="842" ht="15.75" customHeight="1">
      <c r="A842" s="1"/>
    </row>
    <row r="843" ht="15.75" customHeight="1">
      <c r="A843" s="1"/>
    </row>
    <row r="844" ht="15.75" customHeight="1">
      <c r="A844" s="1"/>
    </row>
    <row r="845" ht="15.75" customHeight="1">
      <c r="A845" s="1"/>
    </row>
    <row r="846" ht="15.75" customHeight="1">
      <c r="A846" s="1"/>
    </row>
    <row r="847" ht="15.75" customHeight="1">
      <c r="A847" s="1"/>
    </row>
    <row r="848" ht="15.75" customHeight="1">
      <c r="A848" s="1"/>
    </row>
    <row r="849" ht="15.75" customHeight="1">
      <c r="A849" s="1"/>
    </row>
    <row r="850" ht="15.75" customHeight="1">
      <c r="A850" s="1"/>
    </row>
    <row r="851" ht="15.75" customHeight="1">
      <c r="A851" s="1"/>
    </row>
    <row r="852" ht="15.75" customHeight="1">
      <c r="A852" s="1"/>
    </row>
    <row r="853" ht="15.75" customHeight="1">
      <c r="A853" s="1"/>
    </row>
    <row r="854" ht="15.75" customHeight="1">
      <c r="A854" s="1"/>
    </row>
    <row r="855" ht="15.75" customHeight="1">
      <c r="A855" s="1"/>
    </row>
    <row r="856" ht="15.75" customHeight="1">
      <c r="A856" s="1"/>
    </row>
    <row r="857" ht="15.75" customHeight="1">
      <c r="A857" s="1"/>
    </row>
    <row r="858" ht="15.75" customHeight="1">
      <c r="A858" s="1"/>
    </row>
    <row r="859" ht="15.75" customHeight="1">
      <c r="A859" s="1"/>
    </row>
    <row r="860" ht="15.75" customHeight="1">
      <c r="A860" s="1"/>
    </row>
    <row r="861" ht="15.75" customHeight="1">
      <c r="A861" s="1"/>
    </row>
    <row r="862" ht="15.75" customHeight="1">
      <c r="A862" s="1"/>
    </row>
    <row r="863" ht="15.75" customHeight="1">
      <c r="A863" s="1"/>
    </row>
    <row r="864" ht="15.75" customHeight="1">
      <c r="A864" s="1"/>
    </row>
    <row r="865" ht="15.75" customHeight="1">
      <c r="A865" s="1"/>
    </row>
    <row r="866" ht="15.75" customHeight="1">
      <c r="A866" s="1"/>
    </row>
    <row r="867" ht="15.75" customHeight="1">
      <c r="A867" s="1"/>
    </row>
    <row r="868" ht="15.75" customHeight="1">
      <c r="A868" s="1"/>
    </row>
    <row r="869" ht="15.75" customHeight="1">
      <c r="A869" s="1"/>
    </row>
    <row r="870" ht="15.75" customHeight="1">
      <c r="A870" s="1"/>
    </row>
    <row r="871" ht="15.75" customHeight="1">
      <c r="A871" s="1"/>
    </row>
    <row r="872" ht="15.75" customHeight="1">
      <c r="A872" s="1"/>
    </row>
    <row r="873" ht="15.75" customHeight="1">
      <c r="A873" s="1"/>
    </row>
    <row r="874" ht="15.75" customHeight="1">
      <c r="A874" s="1"/>
    </row>
    <row r="875" ht="15.75" customHeight="1">
      <c r="A875" s="1"/>
    </row>
    <row r="876" ht="15.75" customHeight="1">
      <c r="A876" s="1"/>
    </row>
    <row r="877" ht="15.75" customHeight="1">
      <c r="A877" s="1"/>
    </row>
    <row r="878" ht="15.75" customHeight="1">
      <c r="A878" s="1"/>
    </row>
    <row r="879" ht="15.75" customHeight="1">
      <c r="A879" s="1"/>
    </row>
    <row r="880" ht="15.75" customHeight="1">
      <c r="A880" s="1"/>
    </row>
    <row r="881" ht="15.75" customHeight="1">
      <c r="A881" s="1"/>
    </row>
    <row r="882" ht="15.75" customHeight="1">
      <c r="A882" s="1"/>
    </row>
    <row r="883" ht="15.75" customHeight="1">
      <c r="A883" s="1"/>
    </row>
    <row r="884" ht="15.75" customHeight="1">
      <c r="A884" s="1"/>
    </row>
    <row r="885" ht="15.75" customHeight="1">
      <c r="A885" s="1"/>
    </row>
    <row r="886" ht="15.75" customHeight="1">
      <c r="A886" s="1"/>
    </row>
    <row r="887" ht="15.75" customHeight="1">
      <c r="A887" s="1"/>
    </row>
    <row r="888" ht="15.75" customHeight="1">
      <c r="A888" s="1"/>
    </row>
    <row r="889" ht="15.75" customHeight="1">
      <c r="A889" s="1"/>
    </row>
    <row r="890" ht="15.75" customHeight="1">
      <c r="A890" s="1"/>
    </row>
    <row r="891" ht="15.75" customHeight="1">
      <c r="A891" s="1"/>
    </row>
    <row r="892" ht="15.75" customHeight="1">
      <c r="A892" s="1"/>
    </row>
    <row r="893" ht="15.75" customHeight="1">
      <c r="A893" s="1"/>
    </row>
    <row r="894" ht="15.75" customHeight="1">
      <c r="A894" s="1"/>
    </row>
    <row r="895" ht="15.75" customHeight="1">
      <c r="A895" s="1"/>
    </row>
    <row r="896" ht="15.75" customHeight="1">
      <c r="A896" s="1"/>
    </row>
    <row r="897" ht="15.75" customHeight="1">
      <c r="A897" s="1"/>
    </row>
    <row r="898" ht="15.75" customHeight="1">
      <c r="A898" s="1"/>
    </row>
    <row r="899" ht="15.75" customHeight="1">
      <c r="A899" s="1"/>
    </row>
    <row r="900" ht="15.75" customHeight="1">
      <c r="A900" s="1"/>
    </row>
    <row r="901" ht="15.75" customHeight="1">
      <c r="A901" s="1"/>
    </row>
    <row r="902" ht="15.75" customHeight="1">
      <c r="A902" s="1"/>
    </row>
    <row r="903" ht="15.75" customHeight="1">
      <c r="A903" s="1"/>
    </row>
    <row r="904" ht="15.75" customHeight="1">
      <c r="A904" s="1"/>
    </row>
    <row r="905" ht="15.75" customHeight="1">
      <c r="A905" s="1"/>
    </row>
    <row r="906" ht="15.75" customHeight="1">
      <c r="A906" s="1"/>
    </row>
    <row r="907" ht="15.75" customHeight="1">
      <c r="A907" s="1"/>
    </row>
    <row r="908" ht="15.75" customHeight="1">
      <c r="A908" s="1"/>
    </row>
    <row r="909" ht="15.75" customHeight="1">
      <c r="A909" s="1"/>
    </row>
    <row r="910" ht="15.75" customHeight="1">
      <c r="A910" s="1"/>
    </row>
    <row r="911" ht="15.75" customHeight="1">
      <c r="A911" s="1"/>
    </row>
    <row r="912" ht="15.75" customHeight="1">
      <c r="A912" s="1"/>
    </row>
    <row r="913" ht="15.75" customHeight="1">
      <c r="A913" s="1"/>
    </row>
    <row r="914" ht="15.75" customHeight="1">
      <c r="A914" s="1"/>
    </row>
    <row r="915" ht="15.75" customHeight="1">
      <c r="A915" s="1"/>
    </row>
    <row r="916" ht="15.75" customHeight="1">
      <c r="A916" s="1"/>
    </row>
    <row r="917" ht="15.75" customHeight="1">
      <c r="A917" s="1"/>
    </row>
    <row r="918" ht="15.75" customHeight="1">
      <c r="A918" s="1"/>
    </row>
    <row r="919" ht="15.75" customHeight="1">
      <c r="A919" s="1"/>
    </row>
    <row r="920" ht="15.75" customHeight="1">
      <c r="A920" s="1"/>
    </row>
    <row r="921" ht="15.75" customHeight="1">
      <c r="A921" s="1"/>
    </row>
    <row r="922" ht="15.75" customHeight="1">
      <c r="A922" s="1"/>
    </row>
    <row r="923" ht="15.75" customHeight="1">
      <c r="A923" s="1"/>
    </row>
    <row r="924" ht="15.75" customHeight="1">
      <c r="A924" s="1"/>
    </row>
    <row r="925" ht="15.75" customHeight="1">
      <c r="A925" s="1"/>
    </row>
    <row r="926" ht="15.75" customHeight="1">
      <c r="A926" s="1"/>
    </row>
    <row r="927" ht="15.75" customHeight="1">
      <c r="A927" s="1"/>
    </row>
    <row r="928" ht="15.75" customHeight="1">
      <c r="A928" s="1"/>
    </row>
    <row r="929" ht="15.75" customHeight="1">
      <c r="A929" s="1"/>
    </row>
    <row r="930" ht="15.75" customHeight="1">
      <c r="A930" s="1"/>
    </row>
    <row r="931" ht="15.75" customHeight="1">
      <c r="A931" s="1"/>
    </row>
    <row r="932" ht="15.75" customHeight="1">
      <c r="A932" s="1"/>
    </row>
    <row r="933" ht="15.75" customHeight="1">
      <c r="A933" s="1"/>
    </row>
    <row r="934" ht="15.75" customHeight="1">
      <c r="A934" s="1"/>
    </row>
    <row r="935" ht="15.75" customHeight="1">
      <c r="A935" s="1"/>
    </row>
    <row r="936" ht="15.75" customHeight="1">
      <c r="A936" s="1"/>
    </row>
    <row r="937" ht="15.75" customHeight="1">
      <c r="A937" s="1"/>
    </row>
    <row r="938" ht="15.75" customHeight="1">
      <c r="A938" s="1"/>
    </row>
    <row r="939" ht="15.75" customHeight="1">
      <c r="A939" s="1"/>
    </row>
    <row r="940" ht="15.75" customHeight="1">
      <c r="A940" s="1"/>
    </row>
    <row r="941" ht="15.75" customHeight="1">
      <c r="A941" s="1"/>
    </row>
    <row r="942" ht="15.75" customHeight="1">
      <c r="A942" s="1"/>
    </row>
    <row r="943" ht="15.75" customHeight="1">
      <c r="A943" s="1"/>
    </row>
    <row r="944" ht="15.75" customHeight="1">
      <c r="A944" s="1"/>
    </row>
    <row r="945" ht="15.75" customHeight="1">
      <c r="A945" s="1"/>
    </row>
    <row r="946" ht="15.75" customHeight="1">
      <c r="A946" s="1"/>
    </row>
    <row r="947" ht="15.75" customHeight="1">
      <c r="A947" s="1"/>
    </row>
    <row r="948" ht="15.75" customHeight="1">
      <c r="A948" s="1"/>
    </row>
    <row r="949" ht="15.75" customHeight="1">
      <c r="A949" s="1"/>
    </row>
    <row r="950" ht="15.75" customHeight="1">
      <c r="A950" s="1"/>
    </row>
    <row r="951" ht="15.75" customHeight="1">
      <c r="A951" s="1"/>
    </row>
    <row r="952" ht="15.75" customHeight="1">
      <c r="A952" s="1"/>
    </row>
    <row r="953" ht="15.75" customHeight="1">
      <c r="A953" s="1"/>
    </row>
    <row r="954" ht="15.75" customHeight="1">
      <c r="A954" s="1"/>
    </row>
    <row r="955" ht="15.75" customHeight="1">
      <c r="A955" s="1"/>
    </row>
    <row r="956" ht="15.75" customHeight="1">
      <c r="A956" s="1"/>
    </row>
    <row r="957" ht="15.75" customHeight="1">
      <c r="A957" s="1"/>
    </row>
    <row r="958" ht="15.75" customHeight="1">
      <c r="A958" s="1"/>
    </row>
    <row r="959" ht="15.75" customHeight="1">
      <c r="A959" s="1"/>
    </row>
    <row r="960" ht="15.75" customHeight="1">
      <c r="A960" s="1"/>
    </row>
    <row r="961" ht="15.75" customHeight="1">
      <c r="A961" s="1"/>
    </row>
    <row r="962" ht="15.75" customHeight="1">
      <c r="A962" s="1"/>
    </row>
    <row r="963" ht="15.75" customHeight="1">
      <c r="A963" s="1"/>
    </row>
    <row r="964" ht="15.75" customHeight="1">
      <c r="A964" s="1"/>
    </row>
    <row r="965" ht="15.75" customHeight="1">
      <c r="A965" s="1"/>
    </row>
    <row r="966" ht="15.75" customHeight="1">
      <c r="A966" s="1"/>
    </row>
    <row r="967" ht="15.75" customHeight="1">
      <c r="A967" s="1"/>
    </row>
    <row r="968" ht="15.75" customHeight="1">
      <c r="A968" s="1"/>
    </row>
    <row r="969" ht="15.75" customHeight="1">
      <c r="A969" s="1"/>
    </row>
    <row r="970" ht="15.75" customHeight="1">
      <c r="A970" s="1"/>
    </row>
    <row r="971" ht="15.75" customHeight="1">
      <c r="A971" s="1"/>
    </row>
    <row r="972" ht="15.75" customHeight="1">
      <c r="A972" s="1"/>
    </row>
    <row r="973" ht="15.75" customHeight="1">
      <c r="A973" s="1"/>
    </row>
    <row r="974" ht="15.75" customHeight="1">
      <c r="A974" s="1"/>
    </row>
    <row r="975" ht="15.75" customHeight="1">
      <c r="A975" s="1"/>
    </row>
    <row r="976" ht="15.75" customHeight="1">
      <c r="A976" s="1"/>
    </row>
    <row r="977" ht="15.75" customHeight="1">
      <c r="A977" s="1"/>
    </row>
    <row r="978" ht="15.75" customHeight="1">
      <c r="A978" s="1"/>
    </row>
    <row r="979" ht="15.75" customHeight="1">
      <c r="A979" s="1"/>
    </row>
    <row r="980" ht="15.75" customHeight="1">
      <c r="A980" s="1"/>
    </row>
    <row r="981" ht="15.75" customHeight="1">
      <c r="A981" s="1"/>
    </row>
    <row r="982" ht="15.75" customHeight="1">
      <c r="A982" s="1"/>
    </row>
    <row r="983" ht="15.75" customHeight="1">
      <c r="A983" s="1"/>
    </row>
    <row r="984" ht="15.75" customHeight="1">
      <c r="A984" s="1"/>
    </row>
    <row r="985" ht="15.75" customHeight="1">
      <c r="A985" s="1"/>
    </row>
    <row r="986" ht="15.75" customHeight="1">
      <c r="A986" s="1"/>
    </row>
    <row r="987" ht="15.75" customHeight="1">
      <c r="A987" s="1"/>
    </row>
    <row r="988" ht="15.75" customHeight="1">
      <c r="A988" s="1"/>
    </row>
    <row r="989" ht="15.75" customHeight="1">
      <c r="A989" s="1"/>
    </row>
    <row r="990" ht="15.75" customHeight="1">
      <c r="A990" s="1"/>
    </row>
    <row r="991" ht="15.75" customHeight="1">
      <c r="A991" s="1"/>
    </row>
    <row r="992" ht="15.75" customHeight="1">
      <c r="A992" s="1"/>
    </row>
    <row r="993" ht="15.75" customHeight="1">
      <c r="A993" s="1"/>
    </row>
    <row r="994" ht="15.75" customHeight="1">
      <c r="A994" s="1"/>
    </row>
    <row r="995" ht="15.75" customHeight="1">
      <c r="A995" s="1"/>
    </row>
    <row r="996" ht="15.75" customHeight="1">
      <c r="A996" s="1"/>
    </row>
    <row r="997" ht="15.75" customHeight="1">
      <c r="A997" s="1"/>
    </row>
    <row r="998" ht="15.75" customHeight="1">
      <c r="A998" s="1"/>
    </row>
    <row r="999" ht="15.75" customHeight="1">
      <c r="A999" s="1"/>
    </row>
    <row r="1000" ht="15.75" customHeight="1">
      <c r="A1000" s="1"/>
    </row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dataValidations>
    <dataValidation type="list" allowBlank="1" showInputMessage="1" prompt="Haftanın ilk gününü bu hücrede seçin. Açılan listeyi görüntülemek için ALT+AŞAĞI OK tuşlarına basın ve sonra ENTER’a basarak haftanın ilk gününü seçin" sqref="K3">
      <formula1>"PAZAR,PAZARTESİ"</formula1>
    </dataValidation>
  </dataValidations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C7226"/>
    <pageSetUpPr fitToPage="1"/>
  </sheetPr>
  <sheetViews>
    <sheetView showGridLines="0" workbookViewId="0"/>
  </sheetViews>
  <sheetFormatPr customHeight="1" defaultColWidth="12.63" defaultRowHeight="15.0"/>
  <cols>
    <col customWidth="1" min="1" max="1" width="9.63"/>
    <col customWidth="1" min="2" max="2" width="18.25"/>
    <col customWidth="1" min="3" max="8" width="17.63"/>
    <col customWidth="1" min="9" max="9" width="2.63"/>
    <col customWidth="1" min="10" max="10" width="12.0"/>
    <col customWidth="1" min="11" max="26" width="8.75"/>
  </cols>
  <sheetData>
    <row r="1" ht="59.25" customHeight="1">
      <c r="A1" s="1"/>
      <c r="B1" s="3" t="str">
        <f>"FEBRUARY "&amp;TakvimYılı</f>
        <v>FEBRUARY 2027</v>
      </c>
      <c r="C1" s="3"/>
      <c r="D1" s="3"/>
      <c r="E1" s="4"/>
      <c r="F1" s="4"/>
      <c r="G1" s="4"/>
      <c r="H1" s="6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1.75" customHeight="1">
      <c r="A2" s="1"/>
      <c r="B2" s="8" t="str">
        <f>IF(HaftaBaşlangıcı="PAZAR", "PAZAR","PAZARTESİ")</f>
        <v>PAZARTESİ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19.5" customHeight="1">
      <c r="A3" s="1"/>
      <c r="B3" s="12">
        <f t="array" ref="B3:H3">GünlerVeHaftalar+DATE(TakvimYılı,2,1)-WEEKDAY(DATE(TakvimYılı,2,1),(HaftaBaşlangıcı="Pazartesi")+1)+1</f>
        <v>46419</v>
      </c>
      <c r="C3" s="12">
        <v>46420.0</v>
      </c>
      <c r="D3" s="12">
        <v>46421.0</v>
      </c>
      <c r="E3" s="12">
        <v>46422.0</v>
      </c>
      <c r="F3" s="12">
        <v>46423.0</v>
      </c>
      <c r="G3" s="12">
        <v>46424.0</v>
      </c>
      <c r="H3" s="12">
        <v>46425.0</v>
      </c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2">
        <f t="array" ref="B5:H5">GünlerVeHaftalar+DATE(TakvimYılı,2,1)-WEEKDAY(DATE(TakvimYılı,2,1),(HaftaBaşlangıcı="Pazartesi")+1)+8</f>
        <v>46426</v>
      </c>
      <c r="C5" s="22">
        <v>46427.0</v>
      </c>
      <c r="D5" s="22">
        <v>46428.0</v>
      </c>
      <c r="E5" s="22">
        <v>46429.0</v>
      </c>
      <c r="F5" s="22">
        <v>46430.0</v>
      </c>
      <c r="G5" s="22">
        <v>46431.0</v>
      </c>
      <c r="H5" s="22">
        <v>46432.0</v>
      </c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237.75" customHeight="1">
      <c r="A6" s="14" t="s">
        <v>13</v>
      </c>
      <c r="B6" s="23" t="s">
        <v>14</v>
      </c>
      <c r="C6" s="24"/>
      <c r="D6" s="24"/>
      <c r="E6" s="24"/>
      <c r="F6" s="24"/>
      <c r="G6" s="24"/>
      <c r="H6" s="24"/>
      <c r="J6" s="16" t="s">
        <v>15</v>
      </c>
    </row>
    <row r="7" ht="19.5" customHeight="1">
      <c r="A7" s="1"/>
      <c r="B7" s="12">
        <f t="array" ref="B7:H7">GünlerVeHaftalar+DATE(TakvimYılı,2,1)-WEEKDAY(DATE(TakvimYılı,2,1),(HaftaBaşlangıcı="Pazartesi")+1)+15</f>
        <v>46433</v>
      </c>
      <c r="C7" s="12">
        <v>46434.0</v>
      </c>
      <c r="D7" s="12">
        <v>46435.0</v>
      </c>
      <c r="E7" s="12">
        <v>46436.0</v>
      </c>
      <c r="F7" s="12">
        <v>46437.0</v>
      </c>
      <c r="G7" s="12">
        <v>46438.0</v>
      </c>
      <c r="H7" s="12">
        <v>46439.0</v>
      </c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228.0" customHeight="1">
      <c r="A8" s="14" t="s">
        <v>23</v>
      </c>
      <c r="B8" s="37"/>
      <c r="C8" s="19"/>
      <c r="D8" s="19"/>
      <c r="E8" s="19"/>
      <c r="F8" s="19"/>
      <c r="G8" s="1"/>
      <c r="H8" s="1"/>
      <c r="J8" s="16" t="s">
        <v>24</v>
      </c>
    </row>
    <row r="9" ht="19.5" customHeight="1">
      <c r="A9" s="1"/>
      <c r="B9" s="22">
        <f t="array" ref="B9:H9">GünlerVeHaftalar+DATE(TakvimYılı,2,1)-WEEKDAY(DATE(TakvimYılı,2,1),(HaftaBaşlangıcı="Pazartesi")+1)+22</f>
        <v>46440</v>
      </c>
      <c r="C9" s="22">
        <v>46441.0</v>
      </c>
      <c r="D9" s="22">
        <v>46442.0</v>
      </c>
      <c r="E9" s="22">
        <v>46443.0</v>
      </c>
      <c r="F9" s="22">
        <v>46444.0</v>
      </c>
      <c r="G9" s="22">
        <v>46445.0</v>
      </c>
      <c r="H9" s="22">
        <v>46446.0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207.75" customHeight="1">
      <c r="A10" s="14" t="s">
        <v>31</v>
      </c>
      <c r="B10" s="24"/>
      <c r="C10" s="24"/>
      <c r="D10" s="24"/>
      <c r="E10" s="24"/>
      <c r="F10" s="24"/>
      <c r="G10" s="24"/>
      <c r="H10" s="24"/>
      <c r="J10" s="16" t="s">
        <v>10</v>
      </c>
    </row>
    <row r="11" ht="19.5" customHeight="1">
      <c r="A11" s="1"/>
      <c r="B11" s="12">
        <f t="array" ref="B11:H11">GünlerVeHaftalar+DATE(TakvimYılı,2,1)-WEEKDAY(DATE(TakvimYılı,2,1),(HaftaBaşlangıcı="Pazartesi")+1)+29</f>
        <v>46447</v>
      </c>
      <c r="C11" s="12">
        <v>46448.0</v>
      </c>
      <c r="D11" s="12">
        <v>46449.0</v>
      </c>
      <c r="E11" s="31">
        <v>46450.0</v>
      </c>
      <c r="F11" s="31">
        <v>46451.0</v>
      </c>
      <c r="G11" s="12">
        <v>46452.0</v>
      </c>
      <c r="H11" s="12">
        <v>46453.0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67.5" customHeight="1">
      <c r="A12" s="1"/>
      <c r="B12" s="19"/>
      <c r="C12" s="19"/>
      <c r="D12" s="19"/>
      <c r="E12" s="19"/>
      <c r="F12" s="32"/>
      <c r="G12" s="1"/>
      <c r="H12" s="1"/>
      <c r="J12" s="20"/>
    </row>
    <row r="13" ht="19.5" customHeight="1">
      <c r="A13" s="1"/>
      <c r="B13" s="22">
        <f t="array" ref="B13:C13">GünlerVeHaftalar+DATE(TakvimYılı,2,1)-WEEKDAY(DATE(TakvimYılı,2,1),(HaftaBaşlangıcı="Pazartesi")+1)+36</f>
        <v>46454</v>
      </c>
      <c r="C13" s="22">
        <v>46455.0</v>
      </c>
      <c r="D13" s="40"/>
      <c r="E13" s="51"/>
      <c r="F13" s="42"/>
      <c r="G13" s="42"/>
      <c r="H13" s="4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57.75" customHeight="1">
      <c r="A14" s="1"/>
      <c r="B14" s="24"/>
      <c r="C14" s="24"/>
      <c r="D14" s="44"/>
      <c r="E14" s="45"/>
      <c r="F14" s="46"/>
      <c r="G14" s="46"/>
      <c r="H14" s="47"/>
    </row>
    <row r="15">
      <c r="A15" s="1"/>
    </row>
    <row r="16">
      <c r="A16" s="1"/>
    </row>
    <row r="17">
      <c r="A17" s="1"/>
    </row>
    <row r="18">
      <c r="A18" s="1"/>
    </row>
    <row r="19">
      <c r="A19" s="1"/>
    </row>
    <row r="20">
      <c r="A20" s="1"/>
    </row>
    <row r="21" ht="15.75" customHeight="1">
      <c r="A21" s="1"/>
    </row>
    <row r="22" ht="15.75" customHeight="1">
      <c r="A22" s="1"/>
    </row>
    <row r="23" ht="15.75" customHeight="1">
      <c r="A23" s="1"/>
    </row>
    <row r="24" ht="15.75" customHeight="1">
      <c r="A24" s="1"/>
    </row>
    <row r="25" ht="15.75" customHeight="1">
      <c r="A25" s="1"/>
    </row>
    <row r="26" ht="15.75" customHeight="1">
      <c r="A26" s="1"/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>
      <c r="A246" s="1"/>
    </row>
    <row r="247" ht="15.75" customHeight="1">
      <c r="A247" s="1"/>
    </row>
    <row r="248" ht="15.75" customHeight="1">
      <c r="A248" s="1"/>
    </row>
    <row r="249" ht="15.75" customHeight="1">
      <c r="A249" s="1"/>
    </row>
    <row r="250" ht="15.75" customHeight="1">
      <c r="A250" s="1"/>
    </row>
    <row r="251" ht="15.75" customHeight="1">
      <c r="A251" s="1"/>
    </row>
    <row r="252" ht="15.75" customHeight="1">
      <c r="A252" s="1"/>
    </row>
    <row r="253" ht="15.75" customHeight="1">
      <c r="A253" s="1"/>
    </row>
    <row r="254" ht="15.75" customHeight="1">
      <c r="A254" s="1"/>
    </row>
    <row r="255" ht="15.75" customHeight="1">
      <c r="A255" s="1"/>
    </row>
    <row r="256" ht="15.75" customHeight="1">
      <c r="A256" s="1"/>
    </row>
    <row r="257" ht="15.75" customHeight="1">
      <c r="A257" s="1"/>
    </row>
    <row r="258" ht="15.75" customHeight="1">
      <c r="A258" s="1"/>
    </row>
    <row r="259" ht="15.75" customHeight="1">
      <c r="A259" s="1"/>
    </row>
    <row r="260" ht="15.75" customHeight="1">
      <c r="A260" s="1"/>
    </row>
    <row r="261" ht="15.75" customHeight="1">
      <c r="A261" s="1"/>
    </row>
    <row r="262" ht="15.75" customHeight="1">
      <c r="A262" s="1"/>
    </row>
    <row r="263" ht="15.75" customHeight="1">
      <c r="A263" s="1"/>
    </row>
    <row r="264" ht="15.75" customHeight="1">
      <c r="A264" s="1"/>
    </row>
    <row r="265" ht="15.75" customHeight="1">
      <c r="A265" s="1"/>
    </row>
    <row r="266" ht="15.75" customHeight="1">
      <c r="A266" s="1"/>
    </row>
    <row r="267" ht="15.75" customHeight="1">
      <c r="A267" s="1"/>
    </row>
    <row r="268" ht="15.75" customHeight="1">
      <c r="A268" s="1"/>
    </row>
    <row r="269" ht="15.75" customHeight="1">
      <c r="A269" s="1"/>
    </row>
    <row r="270" ht="15.75" customHeight="1">
      <c r="A270" s="1"/>
    </row>
    <row r="271" ht="15.75" customHeight="1">
      <c r="A271" s="1"/>
    </row>
    <row r="272" ht="15.75" customHeight="1">
      <c r="A272" s="1"/>
    </row>
    <row r="273" ht="15.75" customHeight="1">
      <c r="A273" s="1"/>
    </row>
    <row r="274" ht="15.75" customHeight="1">
      <c r="A274" s="1"/>
    </row>
    <row r="275" ht="15.75" customHeight="1">
      <c r="A275" s="1"/>
    </row>
    <row r="276" ht="15.75" customHeight="1">
      <c r="A276" s="1"/>
    </row>
    <row r="277" ht="15.75" customHeight="1">
      <c r="A277" s="1"/>
    </row>
    <row r="278" ht="15.75" customHeight="1">
      <c r="A278" s="1"/>
    </row>
    <row r="279" ht="15.75" customHeight="1">
      <c r="A279" s="1"/>
    </row>
    <row r="280" ht="15.75" customHeight="1">
      <c r="A280" s="1"/>
    </row>
    <row r="281" ht="15.75" customHeight="1">
      <c r="A281" s="1"/>
    </row>
    <row r="282" ht="15.75" customHeight="1">
      <c r="A282" s="1"/>
    </row>
    <row r="283" ht="15.75" customHeight="1">
      <c r="A283" s="1"/>
    </row>
    <row r="284" ht="15.75" customHeight="1">
      <c r="A284" s="1"/>
    </row>
    <row r="285" ht="15.75" customHeight="1">
      <c r="A285" s="1"/>
    </row>
    <row r="286" ht="15.75" customHeight="1">
      <c r="A286" s="1"/>
    </row>
    <row r="287" ht="15.75" customHeight="1">
      <c r="A287" s="1"/>
    </row>
    <row r="288" ht="15.75" customHeight="1">
      <c r="A288" s="1"/>
    </row>
    <row r="289" ht="15.75" customHeight="1">
      <c r="A289" s="1"/>
    </row>
    <row r="290" ht="15.75" customHeight="1">
      <c r="A290" s="1"/>
    </row>
    <row r="291" ht="15.75" customHeight="1">
      <c r="A291" s="1"/>
    </row>
    <row r="292" ht="15.75" customHeight="1">
      <c r="A292" s="1"/>
    </row>
    <row r="293" ht="15.75" customHeight="1">
      <c r="A293" s="1"/>
    </row>
    <row r="294" ht="15.75" customHeight="1">
      <c r="A294" s="1"/>
    </row>
    <row r="295" ht="15.75" customHeight="1">
      <c r="A295" s="1"/>
    </row>
    <row r="296" ht="15.75" customHeight="1">
      <c r="A296" s="1"/>
    </row>
    <row r="297" ht="15.75" customHeight="1">
      <c r="A297" s="1"/>
    </row>
    <row r="298" ht="15.75" customHeight="1">
      <c r="A298" s="1"/>
    </row>
    <row r="299" ht="15.75" customHeight="1">
      <c r="A299" s="1"/>
    </row>
    <row r="300" ht="15.75" customHeight="1">
      <c r="A300" s="1"/>
    </row>
    <row r="301" ht="15.75" customHeight="1">
      <c r="A301" s="1"/>
    </row>
    <row r="302" ht="15.75" customHeight="1">
      <c r="A302" s="1"/>
    </row>
    <row r="303" ht="15.75" customHeight="1">
      <c r="A303" s="1"/>
    </row>
    <row r="304" ht="15.75" customHeight="1">
      <c r="A304" s="1"/>
    </row>
    <row r="305" ht="15.75" customHeight="1">
      <c r="A305" s="1"/>
    </row>
    <row r="306" ht="15.75" customHeight="1">
      <c r="A306" s="1"/>
    </row>
    <row r="307" ht="15.75" customHeight="1">
      <c r="A307" s="1"/>
    </row>
    <row r="308" ht="15.75" customHeight="1">
      <c r="A308" s="1"/>
    </row>
    <row r="309" ht="15.75" customHeight="1">
      <c r="A309" s="1"/>
    </row>
    <row r="310" ht="15.75" customHeight="1">
      <c r="A310" s="1"/>
    </row>
    <row r="311" ht="15.75" customHeight="1">
      <c r="A311" s="1"/>
    </row>
    <row r="312" ht="15.75" customHeight="1">
      <c r="A312" s="1"/>
    </row>
    <row r="313" ht="15.75" customHeight="1">
      <c r="A313" s="1"/>
    </row>
    <row r="314" ht="15.75" customHeight="1">
      <c r="A314" s="1"/>
    </row>
    <row r="315" ht="15.75" customHeight="1">
      <c r="A315" s="1"/>
    </row>
    <row r="316" ht="15.75" customHeight="1">
      <c r="A316" s="1"/>
    </row>
    <row r="317" ht="15.75" customHeight="1">
      <c r="A317" s="1"/>
    </row>
    <row r="318" ht="15.75" customHeight="1">
      <c r="A318" s="1"/>
    </row>
    <row r="319" ht="15.75" customHeight="1">
      <c r="A319" s="1"/>
    </row>
    <row r="320" ht="15.75" customHeight="1">
      <c r="A320" s="1"/>
    </row>
    <row r="321" ht="15.75" customHeight="1">
      <c r="A321" s="1"/>
    </row>
    <row r="322" ht="15.75" customHeight="1">
      <c r="A322" s="1"/>
    </row>
    <row r="323" ht="15.75" customHeight="1">
      <c r="A323" s="1"/>
    </row>
    <row r="324" ht="15.75" customHeight="1">
      <c r="A324" s="1"/>
    </row>
    <row r="325" ht="15.75" customHeight="1">
      <c r="A325" s="1"/>
    </row>
    <row r="326" ht="15.75" customHeight="1">
      <c r="A326" s="1"/>
    </row>
    <row r="327" ht="15.75" customHeight="1">
      <c r="A327" s="1"/>
    </row>
    <row r="328" ht="15.75" customHeight="1">
      <c r="A328" s="1"/>
    </row>
    <row r="329" ht="15.75" customHeight="1">
      <c r="A329" s="1"/>
    </row>
    <row r="330" ht="15.75" customHeight="1">
      <c r="A330" s="1"/>
    </row>
    <row r="331" ht="15.75" customHeight="1">
      <c r="A331" s="1"/>
    </row>
    <row r="332" ht="15.75" customHeight="1">
      <c r="A332" s="1"/>
    </row>
    <row r="333" ht="15.75" customHeight="1">
      <c r="A333" s="1"/>
    </row>
    <row r="334" ht="15.75" customHeight="1">
      <c r="A334" s="1"/>
    </row>
    <row r="335" ht="15.75" customHeight="1">
      <c r="A335" s="1"/>
    </row>
    <row r="336" ht="15.75" customHeight="1">
      <c r="A336" s="1"/>
    </row>
    <row r="337" ht="15.75" customHeight="1">
      <c r="A337" s="1"/>
    </row>
    <row r="338" ht="15.75" customHeight="1">
      <c r="A338" s="1"/>
    </row>
    <row r="339" ht="15.75" customHeight="1">
      <c r="A339" s="1"/>
    </row>
    <row r="340" ht="15.75" customHeight="1">
      <c r="A340" s="1"/>
    </row>
    <row r="341" ht="15.75" customHeight="1">
      <c r="A341" s="1"/>
    </row>
    <row r="342" ht="15.75" customHeight="1">
      <c r="A342" s="1"/>
    </row>
    <row r="343" ht="15.75" customHeight="1">
      <c r="A343" s="1"/>
    </row>
    <row r="344" ht="15.75" customHeight="1">
      <c r="A344" s="1"/>
    </row>
    <row r="345" ht="15.75" customHeight="1">
      <c r="A345" s="1"/>
    </row>
    <row r="346" ht="15.75" customHeight="1">
      <c r="A346" s="1"/>
    </row>
    <row r="347" ht="15.75" customHeight="1">
      <c r="A347" s="1"/>
    </row>
    <row r="348" ht="15.75" customHeight="1">
      <c r="A348" s="1"/>
    </row>
    <row r="349" ht="15.75" customHeight="1">
      <c r="A349" s="1"/>
    </row>
    <row r="350" ht="15.75" customHeight="1">
      <c r="A350" s="1"/>
    </row>
    <row r="351" ht="15.75" customHeight="1">
      <c r="A351" s="1"/>
    </row>
    <row r="352" ht="15.75" customHeight="1">
      <c r="A352" s="1"/>
    </row>
    <row r="353" ht="15.75" customHeight="1">
      <c r="A353" s="1"/>
    </row>
    <row r="354" ht="15.75" customHeight="1">
      <c r="A354" s="1"/>
    </row>
    <row r="355" ht="15.75" customHeight="1">
      <c r="A355" s="1"/>
    </row>
    <row r="356" ht="15.75" customHeight="1">
      <c r="A356" s="1"/>
    </row>
    <row r="357" ht="15.75" customHeight="1">
      <c r="A357" s="1"/>
    </row>
    <row r="358" ht="15.75" customHeight="1">
      <c r="A358" s="1"/>
    </row>
    <row r="359" ht="15.75" customHeight="1">
      <c r="A359" s="1"/>
    </row>
    <row r="360" ht="15.75" customHeight="1">
      <c r="A360" s="1"/>
    </row>
    <row r="361" ht="15.75" customHeight="1">
      <c r="A361" s="1"/>
    </row>
    <row r="362" ht="15.75" customHeight="1">
      <c r="A362" s="1"/>
    </row>
    <row r="363" ht="15.75" customHeight="1">
      <c r="A363" s="1"/>
    </row>
    <row r="364" ht="15.75" customHeight="1">
      <c r="A364" s="1"/>
    </row>
    <row r="365" ht="15.75" customHeight="1">
      <c r="A365" s="1"/>
    </row>
    <row r="366" ht="15.75" customHeight="1">
      <c r="A366" s="1"/>
    </row>
    <row r="367" ht="15.75" customHeight="1">
      <c r="A367" s="1"/>
    </row>
    <row r="368" ht="15.75" customHeight="1">
      <c r="A368" s="1"/>
    </row>
    <row r="369" ht="15.75" customHeight="1">
      <c r="A369" s="1"/>
    </row>
    <row r="370" ht="15.75" customHeight="1">
      <c r="A370" s="1"/>
    </row>
    <row r="371" ht="15.75" customHeight="1">
      <c r="A371" s="1"/>
    </row>
    <row r="372" ht="15.75" customHeight="1">
      <c r="A372" s="1"/>
    </row>
    <row r="373" ht="15.75" customHeight="1">
      <c r="A373" s="1"/>
    </row>
    <row r="374" ht="15.75" customHeight="1">
      <c r="A374" s="1"/>
    </row>
    <row r="375" ht="15.75" customHeight="1">
      <c r="A375" s="1"/>
    </row>
    <row r="376" ht="15.75" customHeight="1">
      <c r="A376" s="1"/>
    </row>
    <row r="377" ht="15.75" customHeight="1">
      <c r="A377" s="1"/>
    </row>
    <row r="378" ht="15.75" customHeight="1">
      <c r="A378" s="1"/>
    </row>
    <row r="379" ht="15.75" customHeight="1">
      <c r="A379" s="1"/>
    </row>
    <row r="380" ht="15.75" customHeight="1">
      <c r="A380" s="1"/>
    </row>
    <row r="381" ht="15.75" customHeight="1">
      <c r="A381" s="1"/>
    </row>
    <row r="382" ht="15.75" customHeight="1">
      <c r="A382" s="1"/>
    </row>
    <row r="383" ht="15.75" customHeight="1">
      <c r="A383" s="1"/>
    </row>
    <row r="384" ht="15.75" customHeight="1">
      <c r="A384" s="1"/>
    </row>
    <row r="385" ht="15.75" customHeight="1">
      <c r="A385" s="1"/>
    </row>
    <row r="386" ht="15.75" customHeight="1">
      <c r="A386" s="1"/>
    </row>
    <row r="387" ht="15.75" customHeight="1">
      <c r="A387" s="1"/>
    </row>
    <row r="388" ht="15.75" customHeight="1">
      <c r="A388" s="1"/>
    </row>
    <row r="389" ht="15.75" customHeight="1">
      <c r="A389" s="1"/>
    </row>
    <row r="390" ht="15.75" customHeight="1">
      <c r="A390" s="1"/>
    </row>
    <row r="391" ht="15.75" customHeight="1">
      <c r="A391" s="1"/>
    </row>
    <row r="392" ht="15.75" customHeight="1">
      <c r="A392" s="1"/>
    </row>
    <row r="393" ht="15.75" customHeight="1">
      <c r="A393" s="1"/>
    </row>
    <row r="394" ht="15.75" customHeight="1">
      <c r="A394" s="1"/>
    </row>
    <row r="395" ht="15.75" customHeight="1">
      <c r="A395" s="1"/>
    </row>
    <row r="396" ht="15.75" customHeight="1">
      <c r="A396" s="1"/>
    </row>
    <row r="397" ht="15.75" customHeight="1">
      <c r="A397" s="1"/>
    </row>
    <row r="398" ht="15.75" customHeight="1">
      <c r="A398" s="1"/>
    </row>
    <row r="399" ht="15.75" customHeight="1">
      <c r="A399" s="1"/>
    </row>
    <row r="400" ht="15.75" customHeight="1">
      <c r="A400" s="1"/>
    </row>
    <row r="401" ht="15.75" customHeight="1">
      <c r="A401" s="1"/>
    </row>
    <row r="402" ht="15.75" customHeight="1">
      <c r="A402" s="1"/>
    </row>
    <row r="403" ht="15.75" customHeight="1">
      <c r="A403" s="1"/>
    </row>
    <row r="404" ht="15.75" customHeight="1">
      <c r="A404" s="1"/>
    </row>
    <row r="405" ht="15.75" customHeight="1">
      <c r="A405" s="1"/>
    </row>
    <row r="406" ht="15.75" customHeight="1">
      <c r="A406" s="1"/>
    </row>
    <row r="407" ht="15.75" customHeight="1">
      <c r="A407" s="1"/>
    </row>
    <row r="408" ht="15.75" customHeight="1">
      <c r="A408" s="1"/>
    </row>
    <row r="409" ht="15.75" customHeight="1">
      <c r="A409" s="1"/>
    </row>
    <row r="410" ht="15.75" customHeight="1">
      <c r="A410" s="1"/>
    </row>
    <row r="411" ht="15.75" customHeight="1">
      <c r="A411" s="1"/>
    </row>
    <row r="412" ht="15.75" customHeight="1">
      <c r="A412" s="1"/>
    </row>
    <row r="413" ht="15.75" customHeight="1">
      <c r="A413" s="1"/>
    </row>
    <row r="414" ht="15.75" customHeight="1">
      <c r="A414" s="1"/>
    </row>
    <row r="415" ht="15.75" customHeight="1">
      <c r="A415" s="1"/>
    </row>
    <row r="416" ht="15.75" customHeight="1">
      <c r="A416" s="1"/>
    </row>
    <row r="417" ht="15.75" customHeight="1">
      <c r="A417" s="1"/>
    </row>
    <row r="418" ht="15.75" customHeight="1">
      <c r="A418" s="1"/>
    </row>
    <row r="419" ht="15.75" customHeight="1">
      <c r="A419" s="1"/>
    </row>
    <row r="420" ht="15.75" customHeight="1">
      <c r="A420" s="1"/>
    </row>
    <row r="421" ht="15.75" customHeight="1">
      <c r="A421" s="1"/>
    </row>
    <row r="422" ht="15.75" customHeight="1">
      <c r="A422" s="1"/>
    </row>
    <row r="423" ht="15.75" customHeight="1">
      <c r="A423" s="1"/>
    </row>
    <row r="424" ht="15.75" customHeight="1">
      <c r="A424" s="1"/>
    </row>
    <row r="425" ht="15.75" customHeight="1">
      <c r="A425" s="1"/>
    </row>
    <row r="426" ht="15.75" customHeight="1">
      <c r="A426" s="1"/>
    </row>
    <row r="427" ht="15.75" customHeight="1">
      <c r="A427" s="1"/>
    </row>
    <row r="428" ht="15.75" customHeight="1">
      <c r="A428" s="1"/>
    </row>
    <row r="429" ht="15.75" customHeight="1">
      <c r="A429" s="1"/>
    </row>
    <row r="430" ht="15.75" customHeight="1">
      <c r="A430" s="1"/>
    </row>
    <row r="431" ht="15.75" customHeight="1">
      <c r="A431" s="1"/>
    </row>
    <row r="432" ht="15.75" customHeight="1">
      <c r="A432" s="1"/>
    </row>
    <row r="433" ht="15.75" customHeight="1">
      <c r="A433" s="1"/>
    </row>
    <row r="434" ht="15.75" customHeight="1">
      <c r="A434" s="1"/>
    </row>
    <row r="435" ht="15.75" customHeight="1">
      <c r="A435" s="1"/>
    </row>
    <row r="436" ht="15.75" customHeight="1">
      <c r="A436" s="1"/>
    </row>
    <row r="437" ht="15.75" customHeight="1">
      <c r="A437" s="1"/>
    </row>
    <row r="438" ht="15.75" customHeight="1">
      <c r="A438" s="1"/>
    </row>
    <row r="439" ht="15.75" customHeight="1">
      <c r="A439" s="1"/>
    </row>
    <row r="440" ht="15.75" customHeight="1">
      <c r="A440" s="1"/>
    </row>
    <row r="441" ht="15.75" customHeight="1">
      <c r="A441" s="1"/>
    </row>
    <row r="442" ht="15.75" customHeight="1">
      <c r="A442" s="1"/>
    </row>
    <row r="443" ht="15.75" customHeight="1">
      <c r="A443" s="1"/>
    </row>
    <row r="444" ht="15.75" customHeight="1">
      <c r="A444" s="1"/>
    </row>
    <row r="445" ht="15.75" customHeight="1">
      <c r="A445" s="1"/>
    </row>
    <row r="446" ht="15.75" customHeight="1">
      <c r="A446" s="1"/>
    </row>
    <row r="447" ht="15.75" customHeight="1">
      <c r="A447" s="1"/>
    </row>
    <row r="448" ht="15.75" customHeight="1">
      <c r="A448" s="1"/>
    </row>
    <row r="449" ht="15.75" customHeight="1">
      <c r="A449" s="1"/>
    </row>
    <row r="450" ht="15.75" customHeight="1">
      <c r="A450" s="1"/>
    </row>
    <row r="451" ht="15.75" customHeight="1">
      <c r="A451" s="1"/>
    </row>
    <row r="452" ht="15.75" customHeight="1">
      <c r="A452" s="1"/>
    </row>
    <row r="453" ht="15.75" customHeight="1">
      <c r="A453" s="1"/>
    </row>
    <row r="454" ht="15.75" customHeight="1">
      <c r="A454" s="1"/>
    </row>
    <row r="455" ht="15.75" customHeight="1">
      <c r="A455" s="1"/>
    </row>
    <row r="456" ht="15.75" customHeight="1">
      <c r="A456" s="1"/>
    </row>
    <row r="457" ht="15.75" customHeight="1">
      <c r="A457" s="1"/>
    </row>
    <row r="458" ht="15.75" customHeight="1">
      <c r="A458" s="1"/>
    </row>
    <row r="459" ht="15.75" customHeight="1">
      <c r="A459" s="1"/>
    </row>
    <row r="460" ht="15.75" customHeight="1">
      <c r="A460" s="1"/>
    </row>
    <row r="461" ht="15.75" customHeight="1">
      <c r="A461" s="1"/>
    </row>
    <row r="462" ht="15.75" customHeight="1">
      <c r="A462" s="1"/>
    </row>
    <row r="463" ht="15.75" customHeight="1">
      <c r="A463" s="1"/>
    </row>
    <row r="464" ht="15.75" customHeight="1">
      <c r="A464" s="1"/>
    </row>
    <row r="465" ht="15.75" customHeight="1">
      <c r="A465" s="1"/>
    </row>
    <row r="466" ht="15.75" customHeight="1">
      <c r="A466" s="1"/>
    </row>
    <row r="467" ht="15.75" customHeight="1">
      <c r="A467" s="1"/>
    </row>
    <row r="468" ht="15.75" customHeight="1">
      <c r="A468" s="1"/>
    </row>
    <row r="469" ht="15.75" customHeight="1">
      <c r="A469" s="1"/>
    </row>
    <row r="470" ht="15.75" customHeight="1">
      <c r="A470" s="1"/>
    </row>
    <row r="471" ht="15.75" customHeight="1">
      <c r="A471" s="1"/>
    </row>
    <row r="472" ht="15.75" customHeight="1">
      <c r="A472" s="1"/>
    </row>
    <row r="473" ht="15.75" customHeight="1">
      <c r="A473" s="1"/>
    </row>
    <row r="474" ht="15.75" customHeight="1">
      <c r="A474" s="1"/>
    </row>
    <row r="475" ht="15.75" customHeight="1">
      <c r="A475" s="1"/>
    </row>
    <row r="476" ht="15.75" customHeight="1">
      <c r="A476" s="1"/>
    </row>
    <row r="477" ht="15.75" customHeight="1">
      <c r="A477" s="1"/>
    </row>
    <row r="478" ht="15.75" customHeight="1">
      <c r="A478" s="1"/>
    </row>
    <row r="479" ht="15.75" customHeight="1">
      <c r="A479" s="1"/>
    </row>
    <row r="480" ht="15.75" customHeight="1">
      <c r="A480" s="1"/>
    </row>
    <row r="481" ht="15.75" customHeight="1">
      <c r="A481" s="1"/>
    </row>
    <row r="482" ht="15.75" customHeight="1">
      <c r="A482" s="1"/>
    </row>
    <row r="483" ht="15.75" customHeight="1">
      <c r="A483" s="1"/>
    </row>
    <row r="484" ht="15.75" customHeight="1">
      <c r="A484" s="1"/>
    </row>
    <row r="485" ht="15.75" customHeight="1">
      <c r="A485" s="1"/>
    </row>
    <row r="486" ht="15.75" customHeight="1">
      <c r="A486" s="1"/>
    </row>
    <row r="487" ht="15.75" customHeight="1">
      <c r="A487" s="1"/>
    </row>
    <row r="488" ht="15.75" customHeight="1">
      <c r="A488" s="1"/>
    </row>
    <row r="489" ht="15.75" customHeight="1">
      <c r="A489" s="1"/>
    </row>
    <row r="490" ht="15.75" customHeight="1">
      <c r="A490" s="1"/>
    </row>
    <row r="491" ht="15.75" customHeight="1">
      <c r="A491" s="1"/>
    </row>
    <row r="492" ht="15.75" customHeight="1">
      <c r="A492" s="1"/>
    </row>
    <row r="493" ht="15.75" customHeight="1">
      <c r="A493" s="1"/>
    </row>
    <row r="494" ht="15.75" customHeight="1">
      <c r="A494" s="1"/>
    </row>
    <row r="495" ht="15.75" customHeight="1">
      <c r="A495" s="1"/>
    </row>
    <row r="496" ht="15.75" customHeight="1">
      <c r="A496" s="1"/>
    </row>
    <row r="497" ht="15.75" customHeight="1">
      <c r="A497" s="1"/>
    </row>
    <row r="498" ht="15.75" customHeight="1">
      <c r="A498" s="1"/>
    </row>
    <row r="499" ht="15.75" customHeight="1">
      <c r="A499" s="1"/>
    </row>
    <row r="500" ht="15.75" customHeight="1">
      <c r="A500" s="1"/>
    </row>
    <row r="501" ht="15.75" customHeight="1">
      <c r="A501" s="1"/>
    </row>
    <row r="502" ht="15.75" customHeight="1">
      <c r="A502" s="1"/>
    </row>
    <row r="503" ht="15.75" customHeight="1">
      <c r="A503" s="1"/>
    </row>
    <row r="504" ht="15.75" customHeight="1">
      <c r="A504" s="1"/>
    </row>
    <row r="505" ht="15.75" customHeight="1">
      <c r="A505" s="1"/>
    </row>
    <row r="506" ht="15.75" customHeight="1">
      <c r="A506" s="1"/>
    </row>
    <row r="507" ht="15.75" customHeight="1">
      <c r="A507" s="1"/>
    </row>
    <row r="508" ht="15.75" customHeight="1">
      <c r="A508" s="1"/>
    </row>
    <row r="509" ht="15.75" customHeight="1">
      <c r="A509" s="1"/>
    </row>
    <row r="510" ht="15.75" customHeight="1">
      <c r="A510" s="1"/>
    </row>
    <row r="511" ht="15.75" customHeight="1">
      <c r="A511" s="1"/>
    </row>
    <row r="512" ht="15.75" customHeight="1">
      <c r="A512" s="1"/>
    </row>
    <row r="513" ht="15.75" customHeight="1">
      <c r="A513" s="1"/>
    </row>
    <row r="514" ht="15.75" customHeight="1">
      <c r="A514" s="1"/>
    </row>
    <row r="515" ht="15.75" customHeight="1">
      <c r="A515" s="1"/>
    </row>
    <row r="516" ht="15.75" customHeight="1">
      <c r="A516" s="1"/>
    </row>
    <row r="517" ht="15.75" customHeight="1">
      <c r="A517" s="1"/>
    </row>
    <row r="518" ht="15.75" customHeight="1">
      <c r="A518" s="1"/>
    </row>
    <row r="519" ht="15.75" customHeight="1">
      <c r="A519" s="1"/>
    </row>
    <row r="520" ht="15.75" customHeight="1">
      <c r="A520" s="1"/>
    </row>
    <row r="521" ht="15.75" customHeight="1">
      <c r="A521" s="1"/>
    </row>
    <row r="522" ht="15.75" customHeight="1">
      <c r="A522" s="1"/>
    </row>
    <row r="523" ht="15.75" customHeight="1">
      <c r="A523" s="1"/>
    </row>
    <row r="524" ht="15.75" customHeight="1">
      <c r="A524" s="1"/>
    </row>
    <row r="525" ht="15.75" customHeight="1">
      <c r="A525" s="1"/>
    </row>
    <row r="526" ht="15.75" customHeight="1">
      <c r="A526" s="1"/>
    </row>
    <row r="527" ht="15.75" customHeight="1">
      <c r="A527" s="1"/>
    </row>
    <row r="528" ht="15.75" customHeight="1">
      <c r="A528" s="1"/>
    </row>
    <row r="529" ht="15.75" customHeight="1">
      <c r="A529" s="1"/>
    </row>
    <row r="530" ht="15.75" customHeight="1">
      <c r="A530" s="1"/>
    </row>
    <row r="531" ht="15.75" customHeight="1">
      <c r="A531" s="1"/>
    </row>
    <row r="532" ht="15.75" customHeight="1">
      <c r="A532" s="1"/>
    </row>
    <row r="533" ht="15.75" customHeight="1">
      <c r="A533" s="1"/>
    </row>
    <row r="534" ht="15.75" customHeight="1">
      <c r="A534" s="1"/>
    </row>
    <row r="535" ht="15.75" customHeight="1">
      <c r="A535" s="1"/>
    </row>
    <row r="536" ht="15.75" customHeight="1">
      <c r="A536" s="1"/>
    </row>
    <row r="537" ht="15.75" customHeight="1">
      <c r="A537" s="1"/>
    </row>
    <row r="538" ht="15.75" customHeight="1">
      <c r="A538" s="1"/>
    </row>
    <row r="539" ht="15.75" customHeight="1">
      <c r="A539" s="1"/>
    </row>
    <row r="540" ht="15.75" customHeight="1">
      <c r="A540" s="1"/>
    </row>
    <row r="541" ht="15.75" customHeight="1">
      <c r="A541" s="1"/>
    </row>
    <row r="542" ht="15.75" customHeight="1">
      <c r="A542" s="1"/>
    </row>
    <row r="543" ht="15.75" customHeight="1">
      <c r="A543" s="1"/>
    </row>
    <row r="544" ht="15.75" customHeight="1">
      <c r="A544" s="1"/>
    </row>
    <row r="545" ht="15.75" customHeight="1">
      <c r="A545" s="1"/>
    </row>
    <row r="546" ht="15.75" customHeight="1">
      <c r="A546" s="1"/>
    </row>
    <row r="547" ht="15.75" customHeight="1">
      <c r="A547" s="1"/>
    </row>
    <row r="548" ht="15.75" customHeight="1">
      <c r="A548" s="1"/>
    </row>
    <row r="549" ht="15.75" customHeight="1">
      <c r="A549" s="1"/>
    </row>
    <row r="550" ht="15.75" customHeight="1">
      <c r="A550" s="1"/>
    </row>
    <row r="551" ht="15.75" customHeight="1">
      <c r="A551" s="1"/>
    </row>
    <row r="552" ht="15.75" customHeight="1">
      <c r="A552" s="1"/>
    </row>
    <row r="553" ht="15.75" customHeight="1">
      <c r="A553" s="1"/>
    </row>
    <row r="554" ht="15.75" customHeight="1">
      <c r="A554" s="1"/>
    </row>
    <row r="555" ht="15.75" customHeight="1">
      <c r="A555" s="1"/>
    </row>
    <row r="556" ht="15.75" customHeight="1">
      <c r="A556" s="1"/>
    </row>
    <row r="557" ht="15.75" customHeight="1">
      <c r="A557" s="1"/>
    </row>
    <row r="558" ht="15.75" customHeight="1">
      <c r="A558" s="1"/>
    </row>
    <row r="559" ht="15.75" customHeight="1">
      <c r="A559" s="1"/>
    </row>
    <row r="560" ht="15.75" customHeight="1">
      <c r="A560" s="1"/>
    </row>
    <row r="561" ht="15.75" customHeight="1">
      <c r="A561" s="1"/>
    </row>
    <row r="562" ht="15.75" customHeight="1">
      <c r="A562" s="1"/>
    </row>
    <row r="563" ht="15.75" customHeight="1">
      <c r="A563" s="1"/>
    </row>
    <row r="564" ht="15.75" customHeight="1">
      <c r="A564" s="1"/>
    </row>
    <row r="565" ht="15.75" customHeight="1">
      <c r="A565" s="1"/>
    </row>
    <row r="566" ht="15.75" customHeight="1">
      <c r="A566" s="1"/>
    </row>
    <row r="567" ht="15.75" customHeight="1">
      <c r="A567" s="1"/>
    </row>
    <row r="568" ht="15.75" customHeight="1">
      <c r="A568" s="1"/>
    </row>
    <row r="569" ht="15.75" customHeight="1">
      <c r="A569" s="1"/>
    </row>
    <row r="570" ht="15.75" customHeight="1">
      <c r="A570" s="1"/>
    </row>
    <row r="571" ht="15.75" customHeight="1">
      <c r="A571" s="1"/>
    </row>
    <row r="572" ht="15.75" customHeight="1">
      <c r="A572" s="1"/>
    </row>
    <row r="573" ht="15.75" customHeight="1">
      <c r="A573" s="1"/>
    </row>
    <row r="574" ht="15.75" customHeight="1">
      <c r="A574" s="1"/>
    </row>
    <row r="575" ht="15.75" customHeight="1">
      <c r="A575" s="1"/>
    </row>
    <row r="576" ht="15.75" customHeight="1">
      <c r="A576" s="1"/>
    </row>
    <row r="577" ht="15.75" customHeight="1">
      <c r="A577" s="1"/>
    </row>
    <row r="578" ht="15.75" customHeight="1">
      <c r="A578" s="1"/>
    </row>
    <row r="579" ht="15.75" customHeight="1">
      <c r="A579" s="1"/>
    </row>
    <row r="580" ht="15.75" customHeight="1">
      <c r="A580" s="1"/>
    </row>
    <row r="581" ht="15.75" customHeight="1">
      <c r="A581" s="1"/>
    </row>
    <row r="582" ht="15.75" customHeight="1">
      <c r="A582" s="1"/>
    </row>
    <row r="583" ht="15.75" customHeight="1">
      <c r="A583" s="1"/>
    </row>
    <row r="584" ht="15.75" customHeight="1">
      <c r="A584" s="1"/>
    </row>
    <row r="585" ht="15.75" customHeight="1">
      <c r="A585" s="1"/>
    </row>
    <row r="586" ht="15.75" customHeight="1">
      <c r="A586" s="1"/>
    </row>
    <row r="587" ht="15.75" customHeight="1">
      <c r="A587" s="1"/>
    </row>
    <row r="588" ht="15.75" customHeight="1">
      <c r="A588" s="1"/>
    </row>
    <row r="589" ht="15.75" customHeight="1">
      <c r="A589" s="1"/>
    </row>
    <row r="590" ht="15.75" customHeight="1">
      <c r="A590" s="1"/>
    </row>
    <row r="591" ht="15.75" customHeight="1">
      <c r="A591" s="1"/>
    </row>
    <row r="592" ht="15.75" customHeight="1">
      <c r="A592" s="1"/>
    </row>
    <row r="593" ht="15.75" customHeight="1">
      <c r="A593" s="1"/>
    </row>
    <row r="594" ht="15.75" customHeight="1">
      <c r="A594" s="1"/>
    </row>
    <row r="595" ht="15.75" customHeight="1">
      <c r="A595" s="1"/>
    </row>
    <row r="596" ht="15.75" customHeight="1">
      <c r="A596" s="1"/>
    </row>
    <row r="597" ht="15.75" customHeight="1">
      <c r="A597" s="1"/>
    </row>
    <row r="598" ht="15.75" customHeight="1">
      <c r="A598" s="1"/>
    </row>
    <row r="599" ht="15.75" customHeight="1">
      <c r="A599" s="1"/>
    </row>
    <row r="600" ht="15.75" customHeight="1">
      <c r="A600" s="1"/>
    </row>
    <row r="601" ht="15.75" customHeight="1">
      <c r="A601" s="1"/>
    </row>
    <row r="602" ht="15.75" customHeight="1">
      <c r="A602" s="1"/>
    </row>
    <row r="603" ht="15.75" customHeight="1">
      <c r="A603" s="1"/>
    </row>
    <row r="604" ht="15.75" customHeight="1">
      <c r="A604" s="1"/>
    </row>
    <row r="605" ht="15.75" customHeight="1">
      <c r="A605" s="1"/>
    </row>
    <row r="606" ht="15.75" customHeight="1">
      <c r="A606" s="1"/>
    </row>
    <row r="607" ht="15.75" customHeight="1">
      <c r="A607" s="1"/>
    </row>
    <row r="608" ht="15.75" customHeight="1">
      <c r="A608" s="1"/>
    </row>
    <row r="609" ht="15.75" customHeight="1">
      <c r="A609" s="1"/>
    </row>
    <row r="610" ht="15.75" customHeight="1">
      <c r="A610" s="1"/>
    </row>
    <row r="611" ht="15.75" customHeight="1">
      <c r="A611" s="1"/>
    </row>
    <row r="612" ht="15.75" customHeight="1">
      <c r="A612" s="1"/>
    </row>
    <row r="613" ht="15.75" customHeight="1">
      <c r="A613" s="1"/>
    </row>
    <row r="614" ht="15.75" customHeight="1">
      <c r="A614" s="1"/>
    </row>
    <row r="615" ht="15.75" customHeight="1">
      <c r="A615" s="1"/>
    </row>
    <row r="616" ht="15.75" customHeight="1">
      <c r="A616" s="1"/>
    </row>
    <row r="617" ht="15.75" customHeight="1">
      <c r="A617" s="1"/>
    </row>
    <row r="618" ht="15.75" customHeight="1">
      <c r="A618" s="1"/>
    </row>
    <row r="619" ht="15.75" customHeight="1">
      <c r="A619" s="1"/>
    </row>
    <row r="620" ht="15.75" customHeight="1">
      <c r="A620" s="1"/>
    </row>
    <row r="621" ht="15.75" customHeight="1">
      <c r="A621" s="1"/>
    </row>
    <row r="622" ht="15.75" customHeight="1">
      <c r="A622" s="1"/>
    </row>
    <row r="623" ht="15.75" customHeight="1">
      <c r="A623" s="1"/>
    </row>
    <row r="624" ht="15.75" customHeight="1">
      <c r="A624" s="1"/>
    </row>
    <row r="625" ht="15.75" customHeight="1">
      <c r="A625" s="1"/>
    </row>
    <row r="626" ht="15.75" customHeight="1">
      <c r="A626" s="1"/>
    </row>
    <row r="627" ht="15.75" customHeight="1">
      <c r="A627" s="1"/>
    </row>
    <row r="628" ht="15.75" customHeight="1">
      <c r="A628" s="1"/>
    </row>
    <row r="629" ht="15.75" customHeight="1">
      <c r="A629" s="1"/>
    </row>
    <row r="630" ht="15.75" customHeight="1">
      <c r="A630" s="1"/>
    </row>
    <row r="631" ht="15.75" customHeight="1">
      <c r="A631" s="1"/>
    </row>
    <row r="632" ht="15.75" customHeight="1">
      <c r="A632" s="1"/>
    </row>
    <row r="633" ht="15.75" customHeight="1">
      <c r="A633" s="1"/>
    </row>
    <row r="634" ht="15.75" customHeight="1">
      <c r="A634" s="1"/>
    </row>
    <row r="635" ht="15.75" customHeight="1">
      <c r="A635" s="1"/>
    </row>
    <row r="636" ht="15.75" customHeight="1">
      <c r="A636" s="1"/>
    </row>
    <row r="637" ht="15.75" customHeight="1">
      <c r="A637" s="1"/>
    </row>
    <row r="638" ht="15.75" customHeight="1">
      <c r="A638" s="1"/>
    </row>
    <row r="639" ht="15.75" customHeight="1">
      <c r="A639" s="1"/>
    </row>
    <row r="640" ht="15.75" customHeight="1">
      <c r="A640" s="1"/>
    </row>
    <row r="641" ht="15.75" customHeight="1">
      <c r="A641" s="1"/>
    </row>
    <row r="642" ht="15.75" customHeight="1">
      <c r="A642" s="1"/>
    </row>
    <row r="643" ht="15.75" customHeight="1">
      <c r="A643" s="1"/>
    </row>
    <row r="644" ht="15.75" customHeight="1">
      <c r="A644" s="1"/>
    </row>
    <row r="645" ht="15.75" customHeight="1">
      <c r="A645" s="1"/>
    </row>
    <row r="646" ht="15.75" customHeight="1">
      <c r="A646" s="1"/>
    </row>
    <row r="647" ht="15.75" customHeight="1">
      <c r="A647" s="1"/>
    </row>
    <row r="648" ht="15.75" customHeight="1">
      <c r="A648" s="1"/>
    </row>
    <row r="649" ht="15.75" customHeight="1">
      <c r="A649" s="1"/>
    </row>
    <row r="650" ht="15.75" customHeight="1">
      <c r="A650" s="1"/>
    </row>
    <row r="651" ht="15.75" customHeight="1">
      <c r="A651" s="1"/>
    </row>
    <row r="652" ht="15.75" customHeight="1">
      <c r="A652" s="1"/>
    </row>
    <row r="653" ht="15.75" customHeight="1">
      <c r="A653" s="1"/>
    </row>
    <row r="654" ht="15.75" customHeight="1">
      <c r="A654" s="1"/>
    </row>
    <row r="655" ht="15.75" customHeight="1">
      <c r="A655" s="1"/>
    </row>
    <row r="656" ht="15.75" customHeight="1">
      <c r="A656" s="1"/>
    </row>
    <row r="657" ht="15.75" customHeight="1">
      <c r="A657" s="1"/>
    </row>
    <row r="658" ht="15.75" customHeight="1">
      <c r="A658" s="1"/>
    </row>
    <row r="659" ht="15.75" customHeight="1">
      <c r="A659" s="1"/>
    </row>
    <row r="660" ht="15.75" customHeight="1">
      <c r="A660" s="1"/>
    </row>
    <row r="661" ht="15.75" customHeight="1">
      <c r="A661" s="1"/>
    </row>
    <row r="662" ht="15.75" customHeight="1">
      <c r="A662" s="1"/>
    </row>
    <row r="663" ht="15.75" customHeight="1">
      <c r="A663" s="1"/>
    </row>
    <row r="664" ht="15.75" customHeight="1">
      <c r="A664" s="1"/>
    </row>
    <row r="665" ht="15.75" customHeight="1">
      <c r="A665" s="1"/>
    </row>
    <row r="666" ht="15.75" customHeight="1">
      <c r="A666" s="1"/>
    </row>
    <row r="667" ht="15.75" customHeight="1">
      <c r="A667" s="1"/>
    </row>
    <row r="668" ht="15.75" customHeight="1">
      <c r="A668" s="1"/>
    </row>
    <row r="669" ht="15.75" customHeight="1">
      <c r="A669" s="1"/>
    </row>
    <row r="670" ht="15.75" customHeight="1">
      <c r="A670" s="1"/>
    </row>
    <row r="671" ht="15.75" customHeight="1">
      <c r="A671" s="1"/>
    </row>
    <row r="672" ht="15.75" customHeight="1">
      <c r="A672" s="1"/>
    </row>
    <row r="673" ht="15.75" customHeight="1">
      <c r="A673" s="1"/>
    </row>
    <row r="674" ht="15.75" customHeight="1">
      <c r="A674" s="1"/>
    </row>
    <row r="675" ht="15.75" customHeight="1">
      <c r="A675" s="1"/>
    </row>
    <row r="676" ht="15.75" customHeight="1">
      <c r="A676" s="1"/>
    </row>
    <row r="677" ht="15.75" customHeight="1">
      <c r="A677" s="1"/>
    </row>
    <row r="678" ht="15.75" customHeight="1">
      <c r="A678" s="1"/>
    </row>
    <row r="679" ht="15.75" customHeight="1">
      <c r="A679" s="1"/>
    </row>
    <row r="680" ht="15.75" customHeight="1">
      <c r="A680" s="1"/>
    </row>
    <row r="681" ht="15.75" customHeight="1">
      <c r="A681" s="1"/>
    </row>
    <row r="682" ht="15.75" customHeight="1">
      <c r="A682" s="1"/>
    </row>
    <row r="683" ht="15.75" customHeight="1">
      <c r="A683" s="1"/>
    </row>
    <row r="684" ht="15.75" customHeight="1">
      <c r="A684" s="1"/>
    </row>
    <row r="685" ht="15.75" customHeight="1">
      <c r="A685" s="1"/>
    </row>
    <row r="686" ht="15.75" customHeight="1">
      <c r="A686" s="1"/>
    </row>
    <row r="687" ht="15.75" customHeight="1">
      <c r="A687" s="1"/>
    </row>
    <row r="688" ht="15.75" customHeight="1">
      <c r="A688" s="1"/>
    </row>
    <row r="689" ht="15.75" customHeight="1">
      <c r="A689" s="1"/>
    </row>
    <row r="690" ht="15.75" customHeight="1">
      <c r="A690" s="1"/>
    </row>
    <row r="691" ht="15.75" customHeight="1">
      <c r="A691" s="1"/>
    </row>
    <row r="692" ht="15.75" customHeight="1">
      <c r="A692" s="1"/>
    </row>
    <row r="693" ht="15.75" customHeight="1">
      <c r="A693" s="1"/>
    </row>
    <row r="694" ht="15.75" customHeight="1">
      <c r="A694" s="1"/>
    </row>
    <row r="695" ht="15.75" customHeight="1">
      <c r="A695" s="1"/>
    </row>
    <row r="696" ht="15.75" customHeight="1">
      <c r="A696" s="1"/>
    </row>
    <row r="697" ht="15.75" customHeight="1">
      <c r="A697" s="1"/>
    </row>
    <row r="698" ht="15.75" customHeight="1">
      <c r="A698" s="1"/>
    </row>
    <row r="699" ht="15.75" customHeight="1">
      <c r="A699" s="1"/>
    </row>
    <row r="700" ht="15.75" customHeight="1">
      <c r="A700" s="1"/>
    </row>
    <row r="701" ht="15.75" customHeight="1">
      <c r="A701" s="1"/>
    </row>
    <row r="702" ht="15.75" customHeight="1">
      <c r="A702" s="1"/>
    </row>
    <row r="703" ht="15.75" customHeight="1">
      <c r="A703" s="1"/>
    </row>
    <row r="704" ht="15.75" customHeight="1">
      <c r="A704" s="1"/>
    </row>
    <row r="705" ht="15.75" customHeight="1">
      <c r="A705" s="1"/>
    </row>
    <row r="706" ht="15.75" customHeight="1">
      <c r="A706" s="1"/>
    </row>
    <row r="707" ht="15.75" customHeight="1">
      <c r="A707" s="1"/>
    </row>
    <row r="708" ht="15.75" customHeight="1">
      <c r="A708" s="1"/>
    </row>
    <row r="709" ht="15.75" customHeight="1">
      <c r="A709" s="1"/>
    </row>
    <row r="710" ht="15.75" customHeight="1">
      <c r="A710" s="1"/>
    </row>
    <row r="711" ht="15.75" customHeight="1">
      <c r="A711" s="1"/>
    </row>
    <row r="712" ht="15.75" customHeight="1">
      <c r="A712" s="1"/>
    </row>
    <row r="713" ht="15.75" customHeight="1">
      <c r="A713" s="1"/>
    </row>
    <row r="714" ht="15.75" customHeight="1">
      <c r="A714" s="1"/>
    </row>
    <row r="715" ht="15.75" customHeight="1">
      <c r="A715" s="1"/>
    </row>
    <row r="716" ht="15.75" customHeight="1">
      <c r="A716" s="1"/>
    </row>
    <row r="717" ht="15.75" customHeight="1">
      <c r="A717" s="1"/>
    </row>
    <row r="718" ht="15.75" customHeight="1">
      <c r="A718" s="1"/>
    </row>
    <row r="719" ht="15.75" customHeight="1">
      <c r="A719" s="1"/>
    </row>
    <row r="720" ht="15.75" customHeight="1">
      <c r="A720" s="1"/>
    </row>
    <row r="721" ht="15.75" customHeight="1">
      <c r="A721" s="1"/>
    </row>
    <row r="722" ht="15.75" customHeight="1">
      <c r="A722" s="1"/>
    </row>
    <row r="723" ht="15.75" customHeight="1">
      <c r="A723" s="1"/>
    </row>
    <row r="724" ht="15.75" customHeight="1">
      <c r="A724" s="1"/>
    </row>
    <row r="725" ht="15.75" customHeight="1">
      <c r="A725" s="1"/>
    </row>
    <row r="726" ht="15.75" customHeight="1">
      <c r="A726" s="1"/>
    </row>
    <row r="727" ht="15.75" customHeight="1">
      <c r="A727" s="1"/>
    </row>
    <row r="728" ht="15.75" customHeight="1">
      <c r="A728" s="1"/>
    </row>
    <row r="729" ht="15.75" customHeight="1">
      <c r="A729" s="1"/>
    </row>
    <row r="730" ht="15.75" customHeight="1">
      <c r="A730" s="1"/>
    </row>
    <row r="731" ht="15.75" customHeight="1">
      <c r="A731" s="1"/>
    </row>
    <row r="732" ht="15.75" customHeight="1">
      <c r="A732" s="1"/>
    </row>
    <row r="733" ht="15.75" customHeight="1">
      <c r="A733" s="1"/>
    </row>
    <row r="734" ht="15.75" customHeight="1">
      <c r="A734" s="1"/>
    </row>
    <row r="735" ht="15.75" customHeight="1">
      <c r="A735" s="1"/>
    </row>
    <row r="736" ht="15.75" customHeight="1">
      <c r="A736" s="1"/>
    </row>
    <row r="737" ht="15.75" customHeight="1">
      <c r="A737" s="1"/>
    </row>
    <row r="738" ht="15.75" customHeight="1">
      <c r="A738" s="1"/>
    </row>
    <row r="739" ht="15.75" customHeight="1">
      <c r="A739" s="1"/>
    </row>
    <row r="740" ht="15.75" customHeight="1">
      <c r="A740" s="1"/>
    </row>
    <row r="741" ht="15.75" customHeight="1">
      <c r="A741" s="1"/>
    </row>
    <row r="742" ht="15.75" customHeight="1">
      <c r="A742" s="1"/>
    </row>
    <row r="743" ht="15.75" customHeight="1">
      <c r="A743" s="1"/>
    </row>
    <row r="744" ht="15.75" customHeight="1">
      <c r="A744" s="1"/>
    </row>
    <row r="745" ht="15.75" customHeight="1">
      <c r="A745" s="1"/>
    </row>
    <row r="746" ht="15.75" customHeight="1">
      <c r="A746" s="1"/>
    </row>
    <row r="747" ht="15.75" customHeight="1">
      <c r="A747" s="1"/>
    </row>
    <row r="748" ht="15.75" customHeight="1">
      <c r="A748" s="1"/>
    </row>
    <row r="749" ht="15.75" customHeight="1">
      <c r="A749" s="1"/>
    </row>
    <row r="750" ht="15.75" customHeight="1">
      <c r="A750" s="1"/>
    </row>
    <row r="751" ht="15.75" customHeight="1">
      <c r="A751" s="1"/>
    </row>
    <row r="752" ht="15.75" customHeight="1">
      <c r="A752" s="1"/>
    </row>
    <row r="753" ht="15.75" customHeight="1">
      <c r="A753" s="1"/>
    </row>
    <row r="754" ht="15.75" customHeight="1">
      <c r="A754" s="1"/>
    </row>
    <row r="755" ht="15.75" customHeight="1">
      <c r="A755" s="1"/>
    </row>
    <row r="756" ht="15.75" customHeight="1">
      <c r="A756" s="1"/>
    </row>
    <row r="757" ht="15.75" customHeight="1">
      <c r="A757" s="1"/>
    </row>
    <row r="758" ht="15.75" customHeight="1">
      <c r="A758" s="1"/>
    </row>
    <row r="759" ht="15.75" customHeight="1">
      <c r="A759" s="1"/>
    </row>
    <row r="760" ht="15.75" customHeight="1">
      <c r="A760" s="1"/>
    </row>
    <row r="761" ht="15.75" customHeight="1">
      <c r="A761" s="1"/>
    </row>
    <row r="762" ht="15.75" customHeight="1">
      <c r="A762" s="1"/>
    </row>
    <row r="763" ht="15.75" customHeight="1">
      <c r="A763" s="1"/>
    </row>
    <row r="764" ht="15.75" customHeight="1">
      <c r="A764" s="1"/>
    </row>
    <row r="765" ht="15.75" customHeight="1">
      <c r="A765" s="1"/>
    </row>
    <row r="766" ht="15.75" customHeight="1">
      <c r="A766" s="1"/>
    </row>
    <row r="767" ht="15.75" customHeight="1">
      <c r="A767" s="1"/>
    </row>
    <row r="768" ht="15.75" customHeight="1">
      <c r="A768" s="1"/>
    </row>
    <row r="769" ht="15.75" customHeight="1">
      <c r="A769" s="1"/>
    </row>
    <row r="770" ht="15.75" customHeight="1">
      <c r="A770" s="1"/>
    </row>
    <row r="771" ht="15.75" customHeight="1">
      <c r="A771" s="1"/>
    </row>
    <row r="772" ht="15.75" customHeight="1">
      <c r="A772" s="1"/>
    </row>
    <row r="773" ht="15.75" customHeight="1">
      <c r="A773" s="1"/>
    </row>
    <row r="774" ht="15.75" customHeight="1">
      <c r="A774" s="1"/>
    </row>
    <row r="775" ht="15.75" customHeight="1">
      <c r="A775" s="1"/>
    </row>
    <row r="776" ht="15.75" customHeight="1">
      <c r="A776" s="1"/>
    </row>
    <row r="777" ht="15.75" customHeight="1">
      <c r="A777" s="1"/>
    </row>
    <row r="778" ht="15.75" customHeight="1">
      <c r="A778" s="1"/>
    </row>
    <row r="779" ht="15.75" customHeight="1">
      <c r="A779" s="1"/>
    </row>
    <row r="780" ht="15.75" customHeight="1">
      <c r="A780" s="1"/>
    </row>
    <row r="781" ht="15.75" customHeight="1">
      <c r="A781" s="1"/>
    </row>
    <row r="782" ht="15.75" customHeight="1">
      <c r="A782" s="1"/>
    </row>
    <row r="783" ht="15.75" customHeight="1">
      <c r="A783" s="1"/>
    </row>
    <row r="784" ht="15.75" customHeight="1">
      <c r="A784" s="1"/>
    </row>
    <row r="785" ht="15.75" customHeight="1">
      <c r="A785" s="1"/>
    </row>
    <row r="786" ht="15.75" customHeight="1">
      <c r="A786" s="1"/>
    </row>
    <row r="787" ht="15.75" customHeight="1">
      <c r="A787" s="1"/>
    </row>
    <row r="788" ht="15.75" customHeight="1">
      <c r="A788" s="1"/>
    </row>
    <row r="789" ht="15.75" customHeight="1">
      <c r="A789" s="1"/>
    </row>
    <row r="790" ht="15.75" customHeight="1">
      <c r="A790" s="1"/>
    </row>
    <row r="791" ht="15.75" customHeight="1">
      <c r="A791" s="1"/>
    </row>
    <row r="792" ht="15.75" customHeight="1">
      <c r="A792" s="1"/>
    </row>
    <row r="793" ht="15.75" customHeight="1">
      <c r="A793" s="1"/>
    </row>
    <row r="794" ht="15.75" customHeight="1">
      <c r="A794" s="1"/>
    </row>
    <row r="795" ht="15.75" customHeight="1">
      <c r="A795" s="1"/>
    </row>
    <row r="796" ht="15.75" customHeight="1">
      <c r="A796" s="1"/>
    </row>
    <row r="797" ht="15.75" customHeight="1">
      <c r="A797" s="1"/>
    </row>
    <row r="798" ht="15.75" customHeight="1">
      <c r="A798" s="1"/>
    </row>
    <row r="799" ht="15.75" customHeight="1">
      <c r="A799" s="1"/>
    </row>
    <row r="800" ht="15.75" customHeight="1">
      <c r="A800" s="1"/>
    </row>
    <row r="801" ht="15.75" customHeight="1">
      <c r="A801" s="1"/>
    </row>
    <row r="802" ht="15.75" customHeight="1">
      <c r="A802" s="1"/>
    </row>
    <row r="803" ht="15.75" customHeight="1">
      <c r="A803" s="1"/>
    </row>
    <row r="804" ht="15.75" customHeight="1">
      <c r="A804" s="1"/>
    </row>
    <row r="805" ht="15.75" customHeight="1">
      <c r="A805" s="1"/>
    </row>
    <row r="806" ht="15.75" customHeight="1">
      <c r="A806" s="1"/>
    </row>
    <row r="807" ht="15.75" customHeight="1">
      <c r="A807" s="1"/>
    </row>
    <row r="808" ht="15.75" customHeight="1">
      <c r="A808" s="1"/>
    </row>
    <row r="809" ht="15.75" customHeight="1">
      <c r="A809" s="1"/>
    </row>
    <row r="810" ht="15.75" customHeight="1">
      <c r="A810" s="1"/>
    </row>
    <row r="811" ht="15.75" customHeight="1">
      <c r="A811" s="1"/>
    </row>
    <row r="812" ht="15.75" customHeight="1">
      <c r="A812" s="1"/>
    </row>
    <row r="813" ht="15.75" customHeight="1">
      <c r="A813" s="1"/>
    </row>
    <row r="814" ht="15.75" customHeight="1">
      <c r="A814" s="1"/>
    </row>
    <row r="815" ht="15.75" customHeight="1">
      <c r="A815" s="1"/>
    </row>
    <row r="816" ht="15.75" customHeight="1">
      <c r="A816" s="1"/>
    </row>
    <row r="817" ht="15.75" customHeight="1">
      <c r="A817" s="1"/>
    </row>
    <row r="818" ht="15.75" customHeight="1">
      <c r="A818" s="1"/>
    </row>
    <row r="819" ht="15.75" customHeight="1">
      <c r="A819" s="1"/>
    </row>
    <row r="820" ht="15.75" customHeight="1">
      <c r="A820" s="1"/>
    </row>
    <row r="821" ht="15.75" customHeight="1">
      <c r="A821" s="1"/>
    </row>
    <row r="822" ht="15.75" customHeight="1">
      <c r="A822" s="1"/>
    </row>
    <row r="823" ht="15.75" customHeight="1">
      <c r="A823" s="1"/>
    </row>
    <row r="824" ht="15.75" customHeight="1">
      <c r="A824" s="1"/>
    </row>
    <row r="825" ht="15.75" customHeight="1">
      <c r="A825" s="1"/>
    </row>
    <row r="826" ht="15.75" customHeight="1">
      <c r="A826" s="1"/>
    </row>
    <row r="827" ht="15.75" customHeight="1">
      <c r="A827" s="1"/>
    </row>
    <row r="828" ht="15.75" customHeight="1">
      <c r="A828" s="1"/>
    </row>
    <row r="829" ht="15.75" customHeight="1">
      <c r="A829" s="1"/>
    </row>
    <row r="830" ht="15.75" customHeight="1">
      <c r="A830" s="1"/>
    </row>
    <row r="831" ht="15.75" customHeight="1">
      <c r="A831" s="1"/>
    </row>
    <row r="832" ht="15.75" customHeight="1">
      <c r="A832" s="1"/>
    </row>
    <row r="833" ht="15.75" customHeight="1">
      <c r="A833" s="1"/>
    </row>
    <row r="834" ht="15.75" customHeight="1">
      <c r="A834" s="1"/>
    </row>
    <row r="835" ht="15.75" customHeight="1">
      <c r="A835" s="1"/>
    </row>
    <row r="836" ht="15.75" customHeight="1">
      <c r="A836" s="1"/>
    </row>
    <row r="837" ht="15.75" customHeight="1">
      <c r="A837" s="1"/>
    </row>
    <row r="838" ht="15.75" customHeight="1">
      <c r="A838" s="1"/>
    </row>
    <row r="839" ht="15.75" customHeight="1">
      <c r="A839" s="1"/>
    </row>
    <row r="840" ht="15.75" customHeight="1">
      <c r="A840" s="1"/>
    </row>
    <row r="841" ht="15.75" customHeight="1">
      <c r="A841" s="1"/>
    </row>
    <row r="842" ht="15.75" customHeight="1">
      <c r="A842" s="1"/>
    </row>
    <row r="843" ht="15.75" customHeight="1">
      <c r="A843" s="1"/>
    </row>
    <row r="844" ht="15.75" customHeight="1">
      <c r="A844" s="1"/>
    </row>
    <row r="845" ht="15.75" customHeight="1">
      <c r="A845" s="1"/>
    </row>
    <row r="846" ht="15.75" customHeight="1">
      <c r="A846" s="1"/>
    </row>
    <row r="847" ht="15.75" customHeight="1">
      <c r="A847" s="1"/>
    </row>
    <row r="848" ht="15.75" customHeight="1">
      <c r="A848" s="1"/>
    </row>
    <row r="849" ht="15.75" customHeight="1">
      <c r="A849" s="1"/>
    </row>
    <row r="850" ht="15.75" customHeight="1">
      <c r="A850" s="1"/>
    </row>
    <row r="851" ht="15.75" customHeight="1">
      <c r="A851" s="1"/>
    </row>
    <row r="852" ht="15.75" customHeight="1">
      <c r="A852" s="1"/>
    </row>
    <row r="853" ht="15.75" customHeight="1">
      <c r="A853" s="1"/>
    </row>
    <row r="854" ht="15.75" customHeight="1">
      <c r="A854" s="1"/>
    </row>
    <row r="855" ht="15.75" customHeight="1">
      <c r="A855" s="1"/>
    </row>
    <row r="856" ht="15.75" customHeight="1">
      <c r="A856" s="1"/>
    </row>
    <row r="857" ht="15.75" customHeight="1">
      <c r="A857" s="1"/>
    </row>
    <row r="858" ht="15.75" customHeight="1">
      <c r="A858" s="1"/>
    </row>
    <row r="859" ht="15.75" customHeight="1">
      <c r="A859" s="1"/>
    </row>
    <row r="860" ht="15.75" customHeight="1">
      <c r="A860" s="1"/>
    </row>
    <row r="861" ht="15.75" customHeight="1">
      <c r="A861" s="1"/>
    </row>
    <row r="862" ht="15.75" customHeight="1">
      <c r="A862" s="1"/>
    </row>
    <row r="863" ht="15.75" customHeight="1">
      <c r="A863" s="1"/>
    </row>
    <row r="864" ht="15.75" customHeight="1">
      <c r="A864" s="1"/>
    </row>
    <row r="865" ht="15.75" customHeight="1">
      <c r="A865" s="1"/>
    </row>
    <row r="866" ht="15.75" customHeight="1">
      <c r="A866" s="1"/>
    </row>
    <row r="867" ht="15.75" customHeight="1">
      <c r="A867" s="1"/>
    </row>
    <row r="868" ht="15.75" customHeight="1">
      <c r="A868" s="1"/>
    </row>
    <row r="869" ht="15.75" customHeight="1">
      <c r="A869" s="1"/>
    </row>
    <row r="870" ht="15.75" customHeight="1">
      <c r="A870" s="1"/>
    </row>
    <row r="871" ht="15.75" customHeight="1">
      <c r="A871" s="1"/>
    </row>
    <row r="872" ht="15.75" customHeight="1">
      <c r="A872" s="1"/>
    </row>
    <row r="873" ht="15.75" customHeight="1">
      <c r="A873" s="1"/>
    </row>
    <row r="874" ht="15.75" customHeight="1">
      <c r="A874" s="1"/>
    </row>
    <row r="875" ht="15.75" customHeight="1">
      <c r="A875" s="1"/>
    </row>
    <row r="876" ht="15.75" customHeight="1">
      <c r="A876" s="1"/>
    </row>
    <row r="877" ht="15.75" customHeight="1">
      <c r="A877" s="1"/>
    </row>
    <row r="878" ht="15.75" customHeight="1">
      <c r="A878" s="1"/>
    </row>
    <row r="879" ht="15.75" customHeight="1">
      <c r="A879" s="1"/>
    </row>
    <row r="880" ht="15.75" customHeight="1">
      <c r="A880" s="1"/>
    </row>
    <row r="881" ht="15.75" customHeight="1">
      <c r="A881" s="1"/>
    </row>
    <row r="882" ht="15.75" customHeight="1">
      <c r="A882" s="1"/>
    </row>
    <row r="883" ht="15.75" customHeight="1">
      <c r="A883" s="1"/>
    </row>
    <row r="884" ht="15.75" customHeight="1">
      <c r="A884" s="1"/>
    </row>
    <row r="885" ht="15.75" customHeight="1">
      <c r="A885" s="1"/>
    </row>
    <row r="886" ht="15.75" customHeight="1">
      <c r="A886" s="1"/>
    </row>
    <row r="887" ht="15.75" customHeight="1">
      <c r="A887" s="1"/>
    </row>
    <row r="888" ht="15.75" customHeight="1">
      <c r="A888" s="1"/>
    </row>
    <row r="889" ht="15.75" customHeight="1">
      <c r="A889" s="1"/>
    </row>
    <row r="890" ht="15.75" customHeight="1">
      <c r="A890" s="1"/>
    </row>
    <row r="891" ht="15.75" customHeight="1">
      <c r="A891" s="1"/>
    </row>
    <row r="892" ht="15.75" customHeight="1">
      <c r="A892" s="1"/>
    </row>
    <row r="893" ht="15.75" customHeight="1">
      <c r="A893" s="1"/>
    </row>
    <row r="894" ht="15.75" customHeight="1">
      <c r="A894" s="1"/>
    </row>
    <row r="895" ht="15.75" customHeight="1">
      <c r="A895" s="1"/>
    </row>
    <row r="896" ht="15.75" customHeight="1">
      <c r="A896" s="1"/>
    </row>
    <row r="897" ht="15.75" customHeight="1">
      <c r="A897" s="1"/>
    </row>
    <row r="898" ht="15.75" customHeight="1">
      <c r="A898" s="1"/>
    </row>
    <row r="899" ht="15.75" customHeight="1">
      <c r="A899" s="1"/>
    </row>
    <row r="900" ht="15.75" customHeight="1">
      <c r="A900" s="1"/>
    </row>
    <row r="901" ht="15.75" customHeight="1">
      <c r="A901" s="1"/>
    </row>
    <row r="902" ht="15.75" customHeight="1">
      <c r="A902" s="1"/>
    </row>
    <row r="903" ht="15.75" customHeight="1">
      <c r="A903" s="1"/>
    </row>
    <row r="904" ht="15.75" customHeight="1">
      <c r="A904" s="1"/>
    </row>
    <row r="905" ht="15.75" customHeight="1">
      <c r="A905" s="1"/>
    </row>
    <row r="906" ht="15.75" customHeight="1">
      <c r="A906" s="1"/>
    </row>
    <row r="907" ht="15.75" customHeight="1">
      <c r="A907" s="1"/>
    </row>
    <row r="908" ht="15.75" customHeight="1">
      <c r="A908" s="1"/>
    </row>
    <row r="909" ht="15.75" customHeight="1">
      <c r="A909" s="1"/>
    </row>
    <row r="910" ht="15.75" customHeight="1">
      <c r="A910" s="1"/>
    </row>
    <row r="911" ht="15.75" customHeight="1">
      <c r="A911" s="1"/>
    </row>
    <row r="912" ht="15.75" customHeight="1">
      <c r="A912" s="1"/>
    </row>
    <row r="913" ht="15.75" customHeight="1">
      <c r="A913" s="1"/>
    </row>
    <row r="914" ht="15.75" customHeight="1">
      <c r="A914" s="1"/>
    </row>
    <row r="915" ht="15.75" customHeight="1">
      <c r="A915" s="1"/>
    </row>
    <row r="916" ht="15.75" customHeight="1">
      <c r="A916" s="1"/>
    </row>
    <row r="917" ht="15.75" customHeight="1">
      <c r="A917" s="1"/>
    </row>
    <row r="918" ht="15.75" customHeight="1">
      <c r="A918" s="1"/>
    </row>
    <row r="919" ht="15.75" customHeight="1">
      <c r="A919" s="1"/>
    </row>
    <row r="920" ht="15.75" customHeight="1">
      <c r="A920" s="1"/>
    </row>
    <row r="921" ht="15.75" customHeight="1">
      <c r="A921" s="1"/>
    </row>
    <row r="922" ht="15.75" customHeight="1">
      <c r="A922" s="1"/>
    </row>
    <row r="923" ht="15.75" customHeight="1">
      <c r="A923" s="1"/>
    </row>
    <row r="924" ht="15.75" customHeight="1">
      <c r="A924" s="1"/>
    </row>
    <row r="925" ht="15.75" customHeight="1">
      <c r="A925" s="1"/>
    </row>
    <row r="926" ht="15.75" customHeight="1">
      <c r="A926" s="1"/>
    </row>
    <row r="927" ht="15.75" customHeight="1">
      <c r="A927" s="1"/>
    </row>
    <row r="928" ht="15.75" customHeight="1">
      <c r="A928" s="1"/>
    </row>
    <row r="929" ht="15.75" customHeight="1">
      <c r="A929" s="1"/>
    </row>
    <row r="930" ht="15.75" customHeight="1">
      <c r="A930" s="1"/>
    </row>
    <row r="931" ht="15.75" customHeight="1">
      <c r="A931" s="1"/>
    </row>
    <row r="932" ht="15.75" customHeight="1">
      <c r="A932" s="1"/>
    </row>
    <row r="933" ht="15.75" customHeight="1">
      <c r="A933" s="1"/>
    </row>
    <row r="934" ht="15.75" customHeight="1">
      <c r="A934" s="1"/>
    </row>
    <row r="935" ht="15.75" customHeight="1">
      <c r="A935" s="1"/>
    </row>
    <row r="936" ht="15.75" customHeight="1">
      <c r="A936" s="1"/>
    </row>
    <row r="937" ht="15.75" customHeight="1">
      <c r="A937" s="1"/>
    </row>
    <row r="938" ht="15.75" customHeight="1">
      <c r="A938" s="1"/>
    </row>
    <row r="939" ht="15.75" customHeight="1">
      <c r="A939" s="1"/>
    </row>
    <row r="940" ht="15.75" customHeight="1">
      <c r="A940" s="1"/>
    </row>
    <row r="941" ht="15.75" customHeight="1">
      <c r="A941" s="1"/>
    </row>
    <row r="942" ht="15.75" customHeight="1">
      <c r="A942" s="1"/>
    </row>
    <row r="943" ht="15.75" customHeight="1">
      <c r="A943" s="1"/>
    </row>
    <row r="944" ht="15.75" customHeight="1">
      <c r="A944" s="1"/>
    </row>
    <row r="945" ht="15.75" customHeight="1">
      <c r="A945" s="1"/>
    </row>
    <row r="946" ht="15.75" customHeight="1">
      <c r="A946" s="1"/>
    </row>
    <row r="947" ht="15.75" customHeight="1">
      <c r="A947" s="1"/>
    </row>
    <row r="948" ht="15.75" customHeight="1">
      <c r="A948" s="1"/>
    </row>
    <row r="949" ht="15.75" customHeight="1">
      <c r="A949" s="1"/>
    </row>
    <row r="950" ht="15.75" customHeight="1">
      <c r="A950" s="1"/>
    </row>
    <row r="951" ht="15.75" customHeight="1">
      <c r="A951" s="1"/>
    </row>
    <row r="952" ht="15.75" customHeight="1">
      <c r="A952" s="1"/>
    </row>
    <row r="953" ht="15.75" customHeight="1">
      <c r="A953" s="1"/>
    </row>
    <row r="954" ht="15.75" customHeight="1">
      <c r="A954" s="1"/>
    </row>
    <row r="955" ht="15.75" customHeight="1">
      <c r="A955" s="1"/>
    </row>
    <row r="956" ht="15.75" customHeight="1">
      <c r="A956" s="1"/>
    </row>
    <row r="957" ht="15.75" customHeight="1">
      <c r="A957" s="1"/>
    </row>
    <row r="958" ht="15.75" customHeight="1">
      <c r="A958" s="1"/>
    </row>
    <row r="959" ht="15.75" customHeight="1">
      <c r="A959" s="1"/>
    </row>
    <row r="960" ht="15.75" customHeight="1">
      <c r="A960" s="1"/>
    </row>
    <row r="961" ht="15.75" customHeight="1">
      <c r="A961" s="1"/>
    </row>
    <row r="962" ht="15.75" customHeight="1">
      <c r="A962" s="1"/>
    </row>
    <row r="963" ht="15.75" customHeight="1">
      <c r="A963" s="1"/>
    </row>
    <row r="964" ht="15.75" customHeight="1">
      <c r="A964" s="1"/>
    </row>
    <row r="965" ht="15.75" customHeight="1">
      <c r="A965" s="1"/>
    </row>
    <row r="966" ht="15.75" customHeight="1">
      <c r="A966" s="1"/>
    </row>
    <row r="967" ht="15.75" customHeight="1">
      <c r="A967" s="1"/>
    </row>
    <row r="968" ht="15.75" customHeight="1">
      <c r="A968" s="1"/>
    </row>
    <row r="969" ht="15.75" customHeight="1">
      <c r="A969" s="1"/>
    </row>
    <row r="970" ht="15.75" customHeight="1">
      <c r="A970" s="1"/>
    </row>
    <row r="971" ht="15.75" customHeight="1">
      <c r="A971" s="1"/>
    </row>
    <row r="972" ht="15.75" customHeight="1">
      <c r="A972" s="1"/>
    </row>
    <row r="973" ht="15.75" customHeight="1">
      <c r="A973" s="1"/>
    </row>
    <row r="974" ht="15.75" customHeight="1">
      <c r="A974" s="1"/>
    </row>
    <row r="975" ht="15.75" customHeight="1">
      <c r="A975" s="1"/>
    </row>
    <row r="976" ht="15.75" customHeight="1">
      <c r="A976" s="1"/>
    </row>
    <row r="977" ht="15.75" customHeight="1">
      <c r="A977" s="1"/>
    </row>
    <row r="978" ht="15.75" customHeight="1">
      <c r="A978" s="1"/>
    </row>
    <row r="979" ht="15.75" customHeight="1">
      <c r="A979" s="1"/>
    </row>
    <row r="980" ht="15.75" customHeight="1">
      <c r="A980" s="1"/>
    </row>
    <row r="981" ht="15.75" customHeight="1">
      <c r="A981" s="1"/>
    </row>
    <row r="982" ht="15.75" customHeight="1">
      <c r="A982" s="1"/>
    </row>
    <row r="983" ht="15.75" customHeight="1">
      <c r="A983" s="1"/>
    </row>
    <row r="984" ht="15.75" customHeight="1">
      <c r="A984" s="1"/>
    </row>
    <row r="985" ht="15.75" customHeight="1">
      <c r="A985" s="1"/>
    </row>
    <row r="986" ht="15.75" customHeight="1">
      <c r="A986" s="1"/>
    </row>
    <row r="987" ht="15.75" customHeight="1">
      <c r="A987" s="1"/>
    </row>
    <row r="988" ht="15.75" customHeight="1">
      <c r="A988" s="1"/>
    </row>
    <row r="989" ht="15.75" customHeight="1">
      <c r="A989" s="1"/>
    </row>
    <row r="990" ht="15.75" customHeight="1">
      <c r="A990" s="1"/>
    </row>
    <row r="991" ht="15.75" customHeight="1">
      <c r="A991" s="1"/>
    </row>
    <row r="992" ht="15.75" customHeight="1">
      <c r="A992" s="1"/>
    </row>
    <row r="993" ht="15.75" customHeight="1">
      <c r="A993" s="1"/>
    </row>
    <row r="994" ht="15.75" customHeight="1">
      <c r="A994" s="1"/>
    </row>
    <row r="995" ht="15.75" customHeight="1">
      <c r="A995" s="1"/>
    </row>
    <row r="996" ht="15.75" customHeight="1">
      <c r="A996" s="1"/>
    </row>
    <row r="997" ht="15.75" customHeight="1">
      <c r="A997" s="1"/>
    </row>
    <row r="998" ht="15.75" customHeight="1">
      <c r="A998" s="1"/>
    </row>
    <row r="999" ht="15.75" customHeight="1">
      <c r="A999" s="1"/>
    </row>
    <row r="1000" ht="15.75" customHeight="1">
      <c r="A1000" s="1"/>
    </row>
  </sheetData>
  <mergeCells count="6">
    <mergeCell ref="J6:S6"/>
    <mergeCell ref="J8:S8"/>
    <mergeCell ref="J10:S10"/>
    <mergeCell ref="J12:S12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4"/>
    <pageSetUpPr fitToPage="1"/>
  </sheetPr>
  <sheetViews>
    <sheetView showGridLines="0" workbookViewId="0"/>
  </sheetViews>
  <sheetFormatPr customHeight="1" defaultColWidth="12.63" defaultRowHeight="15.0"/>
  <cols>
    <col customWidth="1" min="1" max="1" width="8.38"/>
    <col customWidth="1" min="2" max="2" width="18.25"/>
    <col customWidth="1" min="3" max="8" width="17.63"/>
    <col customWidth="1" min="9" max="9" width="2.63"/>
    <col customWidth="1" min="10" max="10" width="56.25"/>
    <col customWidth="1" min="11" max="26" width="8.75"/>
  </cols>
  <sheetData>
    <row r="1" ht="59.25" customHeight="1">
      <c r="A1" s="1"/>
      <c r="B1" s="3" t="str">
        <f>"MARCH "&amp;TakvimYılı</f>
        <v>MARCH 2027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</row>
    <row r="3" ht="19.5" customHeight="1">
      <c r="A3" s="1"/>
      <c r="B3" s="12">
        <f t="array" ref="B3:H3">GünlerVeHaftalar+DATE(TakvimYılı,3,1)-WEEKDAY(DATE(TakvimYılı,3,1),(HaftaBaşlangıcı="Pazartesi")+1)+1</f>
        <v>46447</v>
      </c>
      <c r="C3" s="12">
        <v>46448.0</v>
      </c>
      <c r="D3" s="12">
        <v>46449.0</v>
      </c>
      <c r="E3" s="12">
        <v>46450.0</v>
      </c>
      <c r="F3" s="12">
        <v>46451.0</v>
      </c>
      <c r="G3" s="12">
        <v>46452.0</v>
      </c>
      <c r="H3" s="12">
        <v>46453.0</v>
      </c>
    </row>
    <row r="4" ht="181.5" customHeight="1">
      <c r="A4" s="14" t="s">
        <v>8</v>
      </c>
      <c r="B4" s="1"/>
      <c r="C4" s="1"/>
      <c r="D4" s="15" t="s">
        <v>9</v>
      </c>
      <c r="E4" s="1"/>
      <c r="F4" s="1"/>
      <c r="G4" s="1"/>
      <c r="H4" s="1"/>
      <c r="J4" s="16" t="s">
        <v>10</v>
      </c>
    </row>
    <row r="5" ht="19.5" customHeight="1">
      <c r="A5" s="1"/>
      <c r="B5" s="22">
        <f t="array" ref="B5:H5">GünlerVeHaftalar+DATE(TakvimYılı,3,1)-WEEKDAY(DATE(TakvimYılı,3,1),(HaftaBaşlangıcı="Pazartesi")+1)+8</f>
        <v>46454</v>
      </c>
      <c r="C5" s="22">
        <v>46455.0</v>
      </c>
      <c r="D5" s="22">
        <v>46456.0</v>
      </c>
      <c r="E5" s="22">
        <v>46457.0</v>
      </c>
      <c r="F5" s="22">
        <v>46458.0</v>
      </c>
      <c r="G5" s="22">
        <v>46459.0</v>
      </c>
      <c r="H5" s="22">
        <v>46460.0</v>
      </c>
    </row>
    <row r="6" ht="57.75" customHeight="1">
      <c r="A6" s="14" t="s">
        <v>16</v>
      </c>
      <c r="B6" s="26" t="s">
        <v>17</v>
      </c>
      <c r="C6" s="27"/>
      <c r="D6" s="27"/>
      <c r="E6" s="27"/>
      <c r="F6" s="27"/>
      <c r="G6" s="28"/>
      <c r="H6" s="29"/>
      <c r="J6" s="30" t="s">
        <v>18</v>
      </c>
    </row>
    <row r="7" ht="19.5" customHeight="1">
      <c r="A7" s="14"/>
      <c r="B7" s="31"/>
      <c r="C7" s="31"/>
      <c r="D7" s="31"/>
      <c r="E7" s="31"/>
      <c r="F7" s="31"/>
      <c r="G7" s="12"/>
      <c r="H7" s="12"/>
    </row>
    <row r="8" ht="210.0" customHeight="1">
      <c r="A8" s="14" t="s">
        <v>20</v>
      </c>
      <c r="B8" s="32">
        <v>15.0</v>
      </c>
      <c r="C8" s="32">
        <v>16.0</v>
      </c>
      <c r="D8" s="19">
        <v>17.0</v>
      </c>
      <c r="E8" s="19">
        <v>18.0</v>
      </c>
      <c r="F8" s="34">
        <v>19.0</v>
      </c>
      <c r="G8" s="35">
        <v>20.0</v>
      </c>
      <c r="H8" s="35">
        <v>21.0</v>
      </c>
      <c r="J8" s="36" t="s">
        <v>22</v>
      </c>
    </row>
    <row r="9" ht="19.5" customHeight="1">
      <c r="A9" s="14"/>
      <c r="B9" s="22">
        <v>22.0</v>
      </c>
      <c r="C9" s="22">
        <v>23.0</v>
      </c>
      <c r="D9" s="22">
        <v>24.0</v>
      </c>
      <c r="E9" s="22">
        <v>25.0</v>
      </c>
      <c r="F9" s="22">
        <v>26.0</v>
      </c>
      <c r="G9" s="22">
        <v>27.0</v>
      </c>
      <c r="H9" s="22">
        <v>28.0</v>
      </c>
    </row>
    <row r="10" ht="204.0" customHeight="1">
      <c r="A10" s="14" t="s">
        <v>25</v>
      </c>
      <c r="B10" s="24"/>
      <c r="C10" s="38"/>
      <c r="D10" s="38"/>
      <c r="E10" s="39" t="s">
        <v>26</v>
      </c>
      <c r="F10" s="39" t="s">
        <v>26</v>
      </c>
      <c r="G10" s="38"/>
      <c r="H10" s="38"/>
      <c r="J10" s="36" t="s">
        <v>27</v>
      </c>
    </row>
    <row r="11" ht="19.5" customHeight="1">
      <c r="A11" s="1"/>
      <c r="B11" s="12"/>
      <c r="C11" s="12"/>
      <c r="D11" s="12"/>
      <c r="E11" s="12"/>
      <c r="F11" s="12"/>
      <c r="G11" s="12"/>
      <c r="H11" s="12"/>
    </row>
    <row r="12" ht="204.0" customHeight="1">
      <c r="A12" s="14" t="s">
        <v>28</v>
      </c>
      <c r="B12" s="19">
        <v>29.0</v>
      </c>
      <c r="C12" s="19">
        <v>30.0</v>
      </c>
      <c r="D12" s="19">
        <v>31.0</v>
      </c>
      <c r="E12" s="19">
        <v>1.0</v>
      </c>
      <c r="F12" s="19">
        <v>2.0</v>
      </c>
      <c r="G12" s="19">
        <v>3.0</v>
      </c>
      <c r="H12" s="35">
        <v>4.0</v>
      </c>
      <c r="J12" s="16" t="s">
        <v>29</v>
      </c>
    </row>
    <row r="13" ht="19.5" customHeight="1">
      <c r="A13" s="1"/>
      <c r="B13" s="22"/>
      <c r="C13" s="22"/>
      <c r="D13" s="40"/>
      <c r="E13" s="41"/>
      <c r="F13" s="42"/>
      <c r="G13" s="42"/>
      <c r="H13" s="43"/>
    </row>
    <row r="14" ht="57.75" customHeight="1">
      <c r="A14" s="1"/>
      <c r="B14" s="24"/>
      <c r="C14" s="24"/>
      <c r="D14" s="44"/>
      <c r="E14" s="45"/>
      <c r="F14" s="46"/>
      <c r="G14" s="46"/>
      <c r="H14" s="4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J4:S4"/>
    <mergeCell ref="B6:G6"/>
    <mergeCell ref="J6:S6"/>
    <mergeCell ref="J8:S8"/>
    <mergeCell ref="J10:S10"/>
    <mergeCell ref="J12:S12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3D175"/>
    <pageSetUpPr fitToPage="1"/>
  </sheetPr>
  <sheetViews>
    <sheetView showGridLines="0" workbookViewId="0"/>
  </sheetViews>
  <sheetFormatPr customHeight="1" defaultColWidth="12.63" defaultRowHeight="15.0"/>
  <cols>
    <col customWidth="1" min="1" max="1" width="8.88"/>
    <col customWidth="1" min="2" max="2" width="18.25"/>
    <col customWidth="1" min="3" max="8" width="17.63"/>
    <col customWidth="1" min="9" max="9" width="2.63"/>
    <col customWidth="1" min="10" max="10" width="12.0"/>
    <col customWidth="1" min="11" max="26" width="8.75"/>
  </cols>
  <sheetData>
    <row r="1" ht="59.25" customHeight="1">
      <c r="A1" s="1"/>
      <c r="B1" s="3" t="str">
        <f>"APRIL "&amp;TakvimYılı</f>
        <v>APRIL 2027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</row>
    <row r="3" ht="19.5" customHeight="1">
      <c r="A3" s="1"/>
      <c r="B3" s="12">
        <f t="array" ref="B3:H3">GünlerVeHaftalar+DATE(TakvimYılı,4,1)-WEEKDAY(DATE(TakvimYılı,4,1),(HaftaBaşlangıcı="Pazartesi")+1)+1</f>
        <v>46475</v>
      </c>
      <c r="C3" s="12">
        <v>46476.0</v>
      </c>
      <c r="D3" s="12">
        <v>46477.0</v>
      </c>
      <c r="E3" s="12">
        <v>46478.0</v>
      </c>
      <c r="F3" s="12">
        <v>46479.0</v>
      </c>
      <c r="G3" s="12">
        <v>46480.0</v>
      </c>
      <c r="H3" s="12">
        <v>46481.0</v>
      </c>
    </row>
    <row r="4" ht="57.75" customHeight="1">
      <c r="A4" s="14"/>
      <c r="B4" s="17"/>
      <c r="C4" s="18"/>
      <c r="D4" s="17"/>
      <c r="E4" s="19"/>
      <c r="F4" s="19"/>
      <c r="G4" s="1"/>
      <c r="H4" s="1"/>
      <c r="J4" s="20"/>
    </row>
    <row r="5" ht="19.5" customHeight="1">
      <c r="A5" s="14"/>
      <c r="B5" s="22">
        <f t="array" ref="B5:H5">GünlerVeHaftalar+DATE(TakvimYılı,4,1)-WEEKDAY(DATE(TakvimYılı,4,1),(HaftaBaşlangıcı="Pazartesi")+1)+8</f>
        <v>46482</v>
      </c>
      <c r="C5" s="22">
        <v>46483.0</v>
      </c>
      <c r="D5" s="22">
        <v>46484.0</v>
      </c>
      <c r="E5" s="22">
        <v>46485.0</v>
      </c>
      <c r="F5" s="22">
        <v>46486.0</v>
      </c>
      <c r="G5" s="22">
        <v>46487.0</v>
      </c>
      <c r="H5" s="22">
        <v>46488.0</v>
      </c>
    </row>
    <row r="6" ht="229.5" customHeight="1">
      <c r="A6" s="14" t="s">
        <v>19</v>
      </c>
      <c r="B6" s="24"/>
      <c r="C6" s="24"/>
      <c r="D6" s="24"/>
      <c r="E6" s="24"/>
      <c r="F6" s="24"/>
      <c r="G6" s="24"/>
      <c r="H6" s="24"/>
      <c r="J6" s="16" t="s">
        <v>21</v>
      </c>
    </row>
    <row r="7" ht="19.5" customHeight="1">
      <c r="A7" s="14"/>
      <c r="B7" s="31">
        <f t="array" ref="B7:H7">GünlerVeHaftalar+DATE(TakvimYılı,4,1)-WEEKDAY(DATE(TakvimYılı,4,1),(HaftaBaşlangıcı="Pazartesi")+1)+15</f>
        <v>46489</v>
      </c>
      <c r="C7" s="31">
        <v>46490.0</v>
      </c>
      <c r="D7" s="31">
        <v>46491.0</v>
      </c>
      <c r="E7" s="31">
        <v>46492.0</v>
      </c>
      <c r="F7" s="31">
        <v>46493.0</v>
      </c>
      <c r="G7" s="12">
        <v>46494.0</v>
      </c>
      <c r="H7" s="12">
        <v>46495.0</v>
      </c>
    </row>
    <row r="8" ht="258.0" customHeight="1">
      <c r="A8" s="14" t="s">
        <v>30</v>
      </c>
      <c r="B8" s="19"/>
      <c r="C8" s="19"/>
      <c r="D8" s="19"/>
      <c r="E8" s="19"/>
      <c r="F8" s="19"/>
      <c r="G8" s="1"/>
      <c r="H8" s="1"/>
      <c r="J8" s="16" t="s">
        <v>32</v>
      </c>
    </row>
    <row r="9" ht="19.5" customHeight="1">
      <c r="A9" s="14"/>
      <c r="B9" s="22">
        <f t="array" ref="B9:H9">GünlerVeHaftalar+DATE(TakvimYılı,4,1)-WEEKDAY(DATE(TakvimYılı,4,1),(HaftaBaşlangıcı="Pazartesi")+1)+22</f>
        <v>46496</v>
      </c>
      <c r="C9" s="22">
        <v>46497.0</v>
      </c>
      <c r="D9" s="22">
        <v>46498.0</v>
      </c>
      <c r="E9" s="22">
        <v>46499.0</v>
      </c>
      <c r="F9" s="22">
        <v>46500.0</v>
      </c>
      <c r="G9" s="22">
        <v>46501.0</v>
      </c>
      <c r="H9" s="22">
        <v>46502.0</v>
      </c>
    </row>
    <row r="10" ht="268.5" customHeight="1">
      <c r="A10" s="14" t="s">
        <v>33</v>
      </c>
      <c r="B10" s="49" t="s">
        <v>34</v>
      </c>
      <c r="C10" s="24"/>
      <c r="D10" s="24"/>
      <c r="E10" s="24"/>
      <c r="F10" s="50" t="s">
        <v>35</v>
      </c>
      <c r="G10" s="24"/>
      <c r="H10" s="24"/>
      <c r="J10" s="16" t="s">
        <v>36</v>
      </c>
    </row>
    <row r="11" ht="19.5" customHeight="1">
      <c r="A11" s="14"/>
      <c r="B11" s="12">
        <f t="array" ref="B11:H11">GünlerVeHaftalar+DATE(TakvimYılı,4,1)-WEEKDAY(DATE(TakvimYılı,4,1),(HaftaBaşlangıcı="Pazartesi")+1)+29</f>
        <v>46503</v>
      </c>
      <c r="C11" s="12">
        <v>46504.0</v>
      </c>
      <c r="D11" s="31">
        <v>46505.0</v>
      </c>
      <c r="E11" s="12">
        <v>46506.0</v>
      </c>
      <c r="F11" s="12">
        <v>46507.0</v>
      </c>
      <c r="G11" s="12">
        <v>46508.0</v>
      </c>
      <c r="H11" s="12">
        <v>46509.0</v>
      </c>
    </row>
    <row r="12" ht="80.25" customHeight="1">
      <c r="A12" s="14" t="s">
        <v>37</v>
      </c>
      <c r="B12" s="52" t="s">
        <v>38</v>
      </c>
      <c r="C12" s="27"/>
      <c r="D12" s="27"/>
      <c r="E12" s="27"/>
      <c r="F12" s="27"/>
      <c r="G12" s="27"/>
      <c r="H12" s="53"/>
      <c r="J12" s="54" t="s">
        <v>39</v>
      </c>
    </row>
    <row r="13" ht="19.5" customHeight="1">
      <c r="A13" s="1"/>
      <c r="B13" s="22">
        <f t="array" ref="B13:C13">GünlerVeHaftalar+DATE(TakvimYılı,4,1)-WEEKDAY(DATE(TakvimYılı,4,1),(HaftaBaşlangıcı="Pazartesi")+1)+36</f>
        <v>46510</v>
      </c>
      <c r="C13" s="22">
        <v>46511.0</v>
      </c>
      <c r="D13" s="40"/>
      <c r="E13" s="51"/>
      <c r="F13" s="42"/>
      <c r="G13" s="42"/>
      <c r="H13" s="43"/>
    </row>
    <row r="14" ht="57.75" customHeight="1">
      <c r="A14" s="1"/>
      <c r="B14" s="24"/>
      <c r="C14" s="24"/>
      <c r="D14" s="44"/>
      <c r="E14" s="45"/>
      <c r="F14" s="46"/>
      <c r="G14" s="46"/>
      <c r="H14" s="4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J4:T4"/>
    <mergeCell ref="J6:S6"/>
    <mergeCell ref="J8:S8"/>
    <mergeCell ref="J10:S10"/>
    <mergeCell ref="B12:H12"/>
    <mergeCell ref="J12:S12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1E0A3"/>
    <pageSetUpPr fitToPage="1"/>
  </sheetPr>
  <sheetViews>
    <sheetView showGridLines="0" workbookViewId="0"/>
  </sheetViews>
  <sheetFormatPr customHeight="1" defaultColWidth="12.63" defaultRowHeight="15.0"/>
  <cols>
    <col customWidth="1" min="1" max="1" width="8.75"/>
    <col customWidth="1" min="2" max="2" width="18.25"/>
    <col customWidth="1" min="3" max="3" width="17.63"/>
    <col customWidth="1" min="4" max="4" width="26.88"/>
    <col customWidth="1" min="5" max="5" width="17.63"/>
    <col customWidth="1" min="6" max="6" width="32.75"/>
    <col customWidth="1" min="7" max="8" width="17.63"/>
    <col customWidth="1" min="9" max="9" width="2.63"/>
    <col customWidth="1" min="10" max="10" width="12.0"/>
    <col customWidth="1" min="11" max="26" width="8.75"/>
  </cols>
  <sheetData>
    <row r="1" ht="59.25" customHeight="1">
      <c r="A1" s="1"/>
      <c r="B1" s="3" t="str">
        <f>"MAY "&amp;TakvimYılı</f>
        <v>MAY 2027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</row>
    <row r="3" ht="19.5" customHeight="1">
      <c r="A3" s="1"/>
      <c r="B3" s="12">
        <f t="array" ref="B3:H3">GünlerVeHaftalar+DATE(TakvimYılı,5,1)-WEEKDAY(DATE(TakvimYılı,5,1),(HaftaBaşlangıcı="Pazartesi")+1)+1</f>
        <v>46503</v>
      </c>
      <c r="C3" s="12">
        <v>46504.0</v>
      </c>
      <c r="D3" s="12">
        <v>46505.0</v>
      </c>
      <c r="E3" s="12">
        <v>46506.0</v>
      </c>
      <c r="F3" s="12">
        <v>46507.0</v>
      </c>
      <c r="G3" s="12">
        <v>46508.0</v>
      </c>
      <c r="H3" s="12">
        <v>46509.0</v>
      </c>
    </row>
    <row r="4" ht="57.75" customHeight="1">
      <c r="A4" s="1"/>
      <c r="B4" s="19"/>
      <c r="C4" s="19"/>
      <c r="D4" s="19"/>
      <c r="E4" s="19"/>
      <c r="F4" s="19"/>
      <c r="G4" s="56" t="s">
        <v>40</v>
      </c>
      <c r="H4" s="35"/>
      <c r="J4" s="20"/>
    </row>
    <row r="5" ht="19.5" customHeight="1">
      <c r="A5" s="1"/>
      <c r="B5" s="22"/>
      <c r="C5" s="22"/>
      <c r="D5" s="22"/>
      <c r="E5" s="22"/>
      <c r="F5" s="22"/>
      <c r="G5" s="22"/>
      <c r="H5" s="22"/>
    </row>
    <row r="6" ht="113.25" customHeight="1">
      <c r="A6" s="14" t="s">
        <v>41</v>
      </c>
      <c r="B6" s="38">
        <v>3.0</v>
      </c>
      <c r="C6" s="38">
        <v>4.0</v>
      </c>
      <c r="D6" s="38">
        <v>5.0</v>
      </c>
      <c r="E6" s="38">
        <v>6.0</v>
      </c>
      <c r="F6" s="38">
        <v>7.0</v>
      </c>
      <c r="G6" s="38">
        <v>8.0</v>
      </c>
      <c r="H6" s="38">
        <v>9.0</v>
      </c>
      <c r="J6" s="16" t="s">
        <v>42</v>
      </c>
    </row>
    <row r="7" ht="19.5" customHeight="1">
      <c r="A7" s="14"/>
      <c r="B7" s="31"/>
      <c r="C7" s="31"/>
      <c r="D7" s="31"/>
      <c r="E7" s="31"/>
      <c r="F7" s="31"/>
      <c r="G7" s="12"/>
      <c r="H7" s="12"/>
    </row>
    <row r="8" ht="160.5" customHeight="1">
      <c r="A8" s="14" t="s">
        <v>43</v>
      </c>
      <c r="B8" s="19">
        <v>10.0</v>
      </c>
      <c r="C8" s="19">
        <v>11.0</v>
      </c>
      <c r="D8" s="57" t="s">
        <v>44</v>
      </c>
      <c r="E8" s="19">
        <v>13.0</v>
      </c>
      <c r="F8" s="19">
        <v>14.0</v>
      </c>
      <c r="G8" s="58" t="s">
        <v>45</v>
      </c>
      <c r="H8" s="58" t="s">
        <v>46</v>
      </c>
      <c r="J8" s="16" t="s">
        <v>47</v>
      </c>
    </row>
    <row r="9" ht="19.5" customHeight="1">
      <c r="A9" s="14"/>
      <c r="B9" s="22"/>
      <c r="C9" s="22"/>
      <c r="D9" s="22"/>
      <c r="E9" s="22"/>
      <c r="F9" s="22"/>
      <c r="G9" s="22"/>
      <c r="H9" s="22"/>
    </row>
    <row r="10" ht="57.75" customHeight="1">
      <c r="A10" s="14" t="s">
        <v>48</v>
      </c>
      <c r="B10" s="59" t="s">
        <v>49</v>
      </c>
      <c r="C10" s="59" t="s">
        <v>50</v>
      </c>
      <c r="D10" s="59" t="s">
        <v>51</v>
      </c>
      <c r="E10" s="59" t="s">
        <v>52</v>
      </c>
      <c r="F10" s="59" t="s">
        <v>53</v>
      </c>
      <c r="G10" s="38">
        <v>22.0</v>
      </c>
      <c r="H10" s="38">
        <v>23.0</v>
      </c>
      <c r="J10" s="60" t="s">
        <v>54</v>
      </c>
    </row>
    <row r="11" ht="19.5" customHeight="1">
      <c r="A11" s="14"/>
      <c r="B11" s="31"/>
      <c r="C11" s="31"/>
      <c r="D11" s="31"/>
      <c r="E11" s="31"/>
      <c r="F11" s="31"/>
      <c r="G11" s="12"/>
      <c r="H11" s="12"/>
    </row>
    <row r="12" ht="264.75" customHeight="1">
      <c r="A12" s="14" t="s">
        <v>55</v>
      </c>
      <c r="B12" s="61" t="s">
        <v>56</v>
      </c>
      <c r="C12" s="61" t="s">
        <v>57</v>
      </c>
      <c r="D12" s="35">
        <v>26.0</v>
      </c>
      <c r="E12" s="35">
        <v>27.0</v>
      </c>
      <c r="F12" s="35">
        <v>28.0</v>
      </c>
      <c r="G12" s="35">
        <v>29.0</v>
      </c>
      <c r="H12" s="35">
        <v>30.0</v>
      </c>
      <c r="J12" s="16" t="s">
        <v>58</v>
      </c>
    </row>
    <row r="13" ht="45.0" customHeight="1">
      <c r="A13" s="1"/>
      <c r="B13" s="22">
        <f t="array" ref="B13:C13">GünlerVeHaftalar+DATE(TakvimYılı,5,1)-WEEKDAY(DATE(TakvimYılı,5,1),(HaftaBaşlangıcı="Pazartesi")+1)+36</f>
        <v>46538</v>
      </c>
      <c r="C13" s="22">
        <v>46539.0</v>
      </c>
      <c r="D13" s="40"/>
      <c r="E13" s="51"/>
      <c r="F13" s="42"/>
      <c r="G13" s="42"/>
      <c r="H13" s="43"/>
    </row>
    <row r="14" ht="7.5" customHeight="1">
      <c r="A14" s="1"/>
      <c r="B14" s="24"/>
      <c r="C14" s="24"/>
      <c r="D14" s="44"/>
      <c r="E14" s="62"/>
      <c r="H14" s="63"/>
    </row>
    <row r="15" hidden="1">
      <c r="E15" s="45"/>
      <c r="F15" s="46"/>
      <c r="G15" s="46"/>
      <c r="H15" s="47"/>
    </row>
    <row r="16">
      <c r="E16" s="24"/>
      <c r="F16" s="24"/>
      <c r="G16" s="24"/>
      <c r="H16" s="24"/>
    </row>
    <row r="17">
      <c r="E17" s="1"/>
      <c r="F17" s="1"/>
      <c r="G17" s="1"/>
      <c r="H1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J4:S4"/>
    <mergeCell ref="J6:S6"/>
    <mergeCell ref="J8:S8"/>
    <mergeCell ref="J10:S10"/>
    <mergeCell ref="J12:S12"/>
    <mergeCell ref="D13:D14"/>
    <mergeCell ref="E13:H15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0EFD1"/>
    <pageSetUpPr fitToPage="1"/>
  </sheetPr>
  <sheetViews>
    <sheetView showGridLines="0" workbookViewId="0"/>
  </sheetViews>
  <sheetFormatPr customHeight="1" defaultColWidth="12.63" defaultRowHeight="15.0"/>
  <cols>
    <col customWidth="1" min="1" max="1" width="8.38"/>
    <col customWidth="1" min="2" max="2" width="18.25"/>
    <col customWidth="1" min="3" max="3" width="17.63"/>
    <col customWidth="1" min="4" max="4" width="22.38"/>
    <col customWidth="1" min="5" max="8" width="17.63"/>
    <col customWidth="1" min="9" max="26" width="8.75"/>
  </cols>
  <sheetData>
    <row r="1" ht="59.25" customHeight="1">
      <c r="A1" s="1"/>
      <c r="B1" s="3" t="str">
        <f>"JUNE "&amp;TakvimYılı</f>
        <v>JUNE 2027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</row>
    <row r="3" ht="19.5" customHeight="1">
      <c r="A3" s="1"/>
      <c r="B3" s="12">
        <f t="array" ref="B3:H3">GünlerVeHaftalar+DATE(TakvimYılı,6,1)-WEEKDAY(DATE(TakvimYılı,6,1),(HaftaBaşlangıcı="Pazartesi")+1)+1</f>
        <v>46538</v>
      </c>
      <c r="C3" s="12">
        <v>46539.0</v>
      </c>
      <c r="D3" s="12">
        <v>46540.0</v>
      </c>
      <c r="E3" s="12">
        <v>46541.0</v>
      </c>
      <c r="F3" s="12">
        <v>46542.0</v>
      </c>
      <c r="G3" s="12">
        <v>46543.0</v>
      </c>
      <c r="H3" s="12">
        <v>46544.0</v>
      </c>
    </row>
    <row r="4" ht="268.5" customHeight="1">
      <c r="A4" s="14" t="s">
        <v>59</v>
      </c>
      <c r="B4" s="35"/>
      <c r="C4" s="35"/>
      <c r="D4" s="35"/>
      <c r="E4" s="35"/>
      <c r="F4" s="35"/>
      <c r="G4" s="35"/>
      <c r="H4" s="35"/>
      <c r="I4" s="16" t="s">
        <v>60</v>
      </c>
      <c r="S4" s="16"/>
    </row>
    <row r="5" ht="19.5" customHeight="1">
      <c r="A5" s="14"/>
      <c r="B5" s="22"/>
      <c r="C5" s="22"/>
      <c r="D5" s="22"/>
      <c r="E5" s="22"/>
      <c r="F5" s="22"/>
      <c r="G5" s="22"/>
      <c r="H5" s="22"/>
    </row>
    <row r="6" ht="132.0" customHeight="1">
      <c r="A6" s="14" t="s">
        <v>61</v>
      </c>
      <c r="B6" s="38">
        <v>7.0</v>
      </c>
      <c r="C6" s="38">
        <v>8.0</v>
      </c>
      <c r="D6" s="64" t="s">
        <v>62</v>
      </c>
      <c r="E6" s="38">
        <v>10.0</v>
      </c>
      <c r="F6" s="65" t="s">
        <v>63</v>
      </c>
      <c r="G6" s="38">
        <v>12.0</v>
      </c>
      <c r="H6" s="38">
        <v>13.0</v>
      </c>
      <c r="J6" s="66"/>
    </row>
    <row r="7" ht="19.5" customHeight="1">
      <c r="A7" s="1"/>
      <c r="B7" s="31"/>
      <c r="C7" s="31"/>
      <c r="D7" s="31"/>
      <c r="E7" s="31"/>
      <c r="F7" s="31"/>
      <c r="G7" s="31"/>
      <c r="H7" s="12"/>
    </row>
    <row r="8" ht="57.75" customHeight="1">
      <c r="A8" s="1"/>
      <c r="B8" s="67">
        <v>14.0</v>
      </c>
      <c r="C8" s="68" t="s">
        <v>64</v>
      </c>
      <c r="D8" s="68" t="s">
        <v>65</v>
      </c>
      <c r="E8" s="67">
        <v>17.0</v>
      </c>
      <c r="F8" s="67">
        <v>18.0</v>
      </c>
      <c r="G8" s="67">
        <v>19.0</v>
      </c>
      <c r="H8" s="67">
        <v>20.0</v>
      </c>
    </row>
    <row r="9" ht="19.5" customHeight="1">
      <c r="A9" s="1"/>
      <c r="B9" s="31"/>
      <c r="C9" s="31"/>
      <c r="D9" s="31"/>
      <c r="E9" s="31"/>
      <c r="F9" s="31"/>
      <c r="G9" s="31"/>
      <c r="H9" s="22"/>
    </row>
    <row r="10" ht="57.75" customHeight="1">
      <c r="A10" s="1"/>
      <c r="B10" s="69">
        <v>21.0</v>
      </c>
      <c r="C10" s="70">
        <v>22.0</v>
      </c>
      <c r="D10" s="70">
        <v>23.0</v>
      </c>
      <c r="E10" s="69">
        <v>24.0</v>
      </c>
      <c r="F10" s="71">
        <v>25.0</v>
      </c>
      <c r="G10" s="71">
        <v>26.0</v>
      </c>
      <c r="H10" s="67">
        <v>27.0</v>
      </c>
    </row>
    <row r="11" ht="19.5" customHeight="1">
      <c r="A11" s="1"/>
      <c r="B11" s="12"/>
      <c r="C11" s="12"/>
      <c r="D11" s="12"/>
      <c r="E11" s="12"/>
      <c r="F11" s="12"/>
      <c r="G11" s="12"/>
      <c r="H11" s="12"/>
    </row>
    <row r="12" ht="57.75" customHeight="1">
      <c r="A12" s="1"/>
      <c r="B12" s="72">
        <v>28.0</v>
      </c>
      <c r="C12" s="73" t="s">
        <v>66</v>
      </c>
      <c r="D12" s="73" t="s">
        <v>67</v>
      </c>
      <c r="F12" s="48"/>
      <c r="G12" s="1"/>
      <c r="H12" s="1"/>
    </row>
    <row r="13" ht="19.5" customHeight="1">
      <c r="A13" s="1"/>
      <c r="B13" s="22"/>
      <c r="C13" s="22"/>
      <c r="D13" s="40"/>
      <c r="E13" s="55"/>
      <c r="F13" s="42"/>
      <c r="G13" s="42"/>
      <c r="H13" s="43"/>
    </row>
    <row r="14" ht="6.0" customHeight="1">
      <c r="A14" s="1"/>
      <c r="B14" s="22"/>
      <c r="C14" s="22"/>
      <c r="D14" s="74"/>
      <c r="E14" s="62"/>
      <c r="H14" s="63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8.25" customHeight="1">
      <c r="A15" s="1"/>
      <c r="B15" s="24"/>
      <c r="C15" s="24"/>
      <c r="D15" s="44"/>
      <c r="E15" s="45"/>
      <c r="F15" s="46"/>
      <c r="G15" s="46"/>
      <c r="H15" s="47"/>
    </row>
    <row r="16" ht="18.75" customHeight="1">
      <c r="A16" s="1"/>
      <c r="B16" s="24"/>
      <c r="C16" s="24"/>
      <c r="D16" s="75"/>
      <c r="E16" s="24"/>
      <c r="F16" s="24"/>
      <c r="G16" s="24"/>
      <c r="H16" s="24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I4:R4"/>
    <mergeCell ref="J6:R6"/>
    <mergeCell ref="D13:D15"/>
    <mergeCell ref="E13:H15"/>
  </mergeCells>
  <conditionalFormatting sqref="B3:G3">
    <cfRule type="expression" dxfId="0" priority="1">
      <formula>DAY(B3)&gt;8</formula>
    </cfRule>
  </conditionalFormatting>
  <conditionalFormatting sqref="B11:H11 B13:C14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6F6F1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"Temmuz "&amp;TakvimYılı</f>
        <v>Temmuz 2027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2">
        <f t="array" ref="B3:H3">GünlerVeHaftalar+DATE(TakvimYılı,7,1)-WEEKDAY(DATE(TakvimYılı,7,1),(HaftaBaşlangıcı="Pazartesi")+1)+1</f>
        <v>46566</v>
      </c>
      <c r="C3" s="12">
        <v>46567.0</v>
      </c>
      <c r="D3" s="12">
        <v>46568.0</v>
      </c>
      <c r="E3" s="12">
        <v>46569.0</v>
      </c>
      <c r="F3" s="12">
        <v>46570.0</v>
      </c>
      <c r="G3" s="12">
        <v>46571.0</v>
      </c>
      <c r="H3" s="12">
        <v>46572.0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2">
        <f t="array" ref="B5:H5">GünlerVeHaftalar+DATE(TakvimYılı,7,1)-WEEKDAY(DATE(TakvimYılı,7,1),(HaftaBaşlangıcı="Pazartesi")+1)+8</f>
        <v>46573</v>
      </c>
      <c r="C5" s="22">
        <v>46574.0</v>
      </c>
      <c r="D5" s="22">
        <v>46575.0</v>
      </c>
      <c r="E5" s="22">
        <v>46576.0</v>
      </c>
      <c r="F5" s="22">
        <v>46577.0</v>
      </c>
      <c r="G5" s="22">
        <v>46578.0</v>
      </c>
      <c r="H5" s="22">
        <v>46579.0</v>
      </c>
    </row>
    <row r="6" ht="57.75" customHeight="1">
      <c r="A6" s="1"/>
      <c r="B6" s="24"/>
      <c r="C6" s="24"/>
      <c r="D6" s="24"/>
      <c r="E6" s="24"/>
      <c r="F6" s="24"/>
      <c r="G6" s="24"/>
      <c r="H6" s="24"/>
    </row>
    <row r="7" ht="19.5" customHeight="1">
      <c r="A7" s="1"/>
      <c r="B7" s="12">
        <f t="array" ref="B7:H7">GünlerVeHaftalar+DATE(TakvimYılı,7,1)-WEEKDAY(DATE(TakvimYılı,7,1),(HaftaBaşlangıcı="Pazartesi")+1)+15</f>
        <v>46580</v>
      </c>
      <c r="C7" s="12">
        <v>46581.0</v>
      </c>
      <c r="D7" s="12">
        <v>46582.0</v>
      </c>
      <c r="E7" s="12">
        <v>46583.0</v>
      </c>
      <c r="F7" s="12">
        <v>46584.0</v>
      </c>
      <c r="G7" s="12">
        <v>46585.0</v>
      </c>
      <c r="H7" s="12">
        <v>46586.0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2">
        <f t="array" ref="B9:H9">GünlerVeHaftalar+DATE(TakvimYılı,7,1)-WEEKDAY(DATE(TakvimYılı,7,1),(HaftaBaşlangıcı="Pazartesi")+1)+22</f>
        <v>46587</v>
      </c>
      <c r="C9" s="22">
        <v>46588.0</v>
      </c>
      <c r="D9" s="22">
        <v>46589.0</v>
      </c>
      <c r="E9" s="22">
        <v>46590.0</v>
      </c>
      <c r="F9" s="22">
        <v>46591.0</v>
      </c>
      <c r="G9" s="22">
        <v>46592.0</v>
      </c>
      <c r="H9" s="22">
        <v>46593.0</v>
      </c>
    </row>
    <row r="10" ht="57.75" customHeight="1">
      <c r="A10" s="1"/>
      <c r="B10" s="24"/>
      <c r="C10" s="24"/>
      <c r="D10" s="24"/>
      <c r="E10" s="24"/>
      <c r="F10" s="24"/>
      <c r="G10" s="24"/>
      <c r="H10" s="24"/>
    </row>
    <row r="11" ht="19.5" customHeight="1">
      <c r="A11" s="1"/>
      <c r="B11" s="12">
        <f t="array" ref="B11:H11">GünlerVeHaftalar+DATE(TakvimYılı,7,1)-WEEKDAY(DATE(TakvimYılı,7,1),(HaftaBaşlangıcı="Pazartesi")+1)+29</f>
        <v>46594</v>
      </c>
      <c r="C11" s="12">
        <v>46595.0</v>
      </c>
      <c r="D11" s="12">
        <v>46596.0</v>
      </c>
      <c r="E11" s="12">
        <v>46597.0</v>
      </c>
      <c r="F11" s="12">
        <v>46598.0</v>
      </c>
      <c r="G11" s="12">
        <v>46599.0</v>
      </c>
      <c r="H11" s="12">
        <v>46600.0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2">
        <f t="array" ref="B13:C13">GünlerVeHaftalar+DATE(TakvimYılı,7,1)-WEEKDAY(DATE(TakvimYılı,7,1),(HaftaBaşlangıcı="Pazartesi")+1)+36</f>
        <v>46601</v>
      </c>
      <c r="C13" s="22">
        <v>46602.0</v>
      </c>
      <c r="D13" s="40"/>
      <c r="E13" s="55"/>
      <c r="F13" s="42"/>
      <c r="G13" s="42"/>
      <c r="H13" s="43"/>
    </row>
    <row r="14" ht="57.75" customHeight="1">
      <c r="A14" s="1"/>
      <c r="B14" s="24"/>
      <c r="C14" s="24"/>
      <c r="D14" s="44"/>
      <c r="E14" s="45"/>
      <c r="F14" s="46"/>
      <c r="G14" s="46"/>
      <c r="H14" s="4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2E2D3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"Ağustos "&amp;TakvimYılı</f>
        <v>Ağustos 2027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2">
        <f t="array" ref="B3:H3">GünlerVeHaftalar+DATE(TakvimYılı,8,1)-WEEKDAY(DATE(TakvimYılı,8,1),(HaftaBaşlangıcı="Pazartesi")+1)+1</f>
        <v>46594</v>
      </c>
      <c r="C3" s="12">
        <v>46595.0</v>
      </c>
      <c r="D3" s="12">
        <v>46596.0</v>
      </c>
      <c r="E3" s="12">
        <v>46597.0</v>
      </c>
      <c r="F3" s="12">
        <v>46598.0</v>
      </c>
      <c r="G3" s="12">
        <v>46599.0</v>
      </c>
      <c r="H3" s="12">
        <v>46600.0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2">
        <f t="array" ref="B5:H5">GünlerVeHaftalar+DATE(TakvimYılı,8,1)-WEEKDAY(DATE(TakvimYılı,8,1),(HaftaBaşlangıcı="Pazartesi")+1)+8</f>
        <v>46601</v>
      </c>
      <c r="C5" s="22">
        <v>46602.0</v>
      </c>
      <c r="D5" s="22">
        <v>46603.0</v>
      </c>
      <c r="E5" s="22">
        <v>46604.0</v>
      </c>
      <c r="F5" s="22">
        <v>46605.0</v>
      </c>
      <c r="G5" s="22">
        <v>46606.0</v>
      </c>
      <c r="H5" s="22">
        <v>46607.0</v>
      </c>
    </row>
    <row r="6" ht="57.75" customHeight="1">
      <c r="A6" s="1"/>
      <c r="B6" s="24"/>
      <c r="C6" s="24"/>
      <c r="D6" s="24"/>
      <c r="E6" s="24"/>
      <c r="F6" s="24"/>
      <c r="G6" s="24"/>
      <c r="H6" s="24"/>
    </row>
    <row r="7" ht="19.5" customHeight="1">
      <c r="A7" s="1"/>
      <c r="B7" s="12">
        <f t="array" ref="B7:H7">GünlerVeHaftalar+DATE(TakvimYılı,8,1)-WEEKDAY(DATE(TakvimYılı,8,1),(HaftaBaşlangıcı="Pazartesi")+1)+15</f>
        <v>46608</v>
      </c>
      <c r="C7" s="12">
        <v>46609.0</v>
      </c>
      <c r="D7" s="12">
        <v>46610.0</v>
      </c>
      <c r="E7" s="12">
        <v>46611.0</v>
      </c>
      <c r="F7" s="12">
        <v>46612.0</v>
      </c>
      <c r="G7" s="12">
        <v>46613.0</v>
      </c>
      <c r="H7" s="12">
        <v>46614.0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2">
        <f t="array" ref="B9:H9">GünlerVeHaftalar+DATE(TakvimYılı,8,1)-WEEKDAY(DATE(TakvimYılı,8,1),(HaftaBaşlangıcı="Pazartesi")+1)+22</f>
        <v>46615</v>
      </c>
      <c r="C9" s="22">
        <v>46616.0</v>
      </c>
      <c r="D9" s="22">
        <v>46617.0</v>
      </c>
      <c r="E9" s="22">
        <v>46618.0</v>
      </c>
      <c r="F9" s="22">
        <v>46619.0</v>
      </c>
      <c r="G9" s="22">
        <v>46620.0</v>
      </c>
      <c r="H9" s="22">
        <v>46621.0</v>
      </c>
    </row>
    <row r="10" ht="57.75" customHeight="1">
      <c r="A10" s="1"/>
      <c r="B10" s="24"/>
      <c r="C10" s="24"/>
      <c r="D10" s="24"/>
      <c r="E10" s="24"/>
      <c r="F10" s="24"/>
      <c r="G10" s="24"/>
      <c r="H10" s="24"/>
    </row>
    <row r="11" ht="19.5" customHeight="1">
      <c r="A11" s="1"/>
      <c r="B11" s="12">
        <f t="array" ref="B11:H11">GünlerVeHaftalar+DATE(TakvimYılı,8,1)-WEEKDAY(DATE(TakvimYılı,8,1),(HaftaBaşlangıcı="Pazartesi")+1)+29</f>
        <v>46622</v>
      </c>
      <c r="C11" s="12">
        <v>46623.0</v>
      </c>
      <c r="D11" s="12">
        <v>46624.0</v>
      </c>
      <c r="E11" s="12">
        <v>46625.0</v>
      </c>
      <c r="F11" s="12">
        <v>46626.0</v>
      </c>
      <c r="G11" s="12">
        <v>46627.0</v>
      </c>
      <c r="H11" s="12">
        <v>46628.0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2">
        <f t="array" ref="B13:C13">GünlerVeHaftalar+DATE(TakvimYılı,8,1)-WEEKDAY(DATE(TakvimYılı,8,1),(HaftaBaşlangıcı="Pazartesi")+1)+36</f>
        <v>46629</v>
      </c>
      <c r="C13" s="22">
        <v>46630.0</v>
      </c>
      <c r="D13" s="40" t="s">
        <v>68</v>
      </c>
      <c r="E13" s="55"/>
      <c r="F13" s="42"/>
      <c r="G13" s="42"/>
      <c r="H13" s="43"/>
    </row>
    <row r="14" ht="57.75" customHeight="1">
      <c r="A14" s="1"/>
      <c r="B14" s="24"/>
      <c r="C14" s="24"/>
      <c r="D14" s="44"/>
      <c r="E14" s="45"/>
      <c r="F14" s="46"/>
      <c r="G14" s="46"/>
      <c r="H14" s="4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6C6A6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"Eylül "&amp;TakvimYılı</f>
        <v>Eylül 2027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2">
        <f t="array" ref="B3:H3">GünlerVeHaftalar+DATE(TakvimYılı,9,1)-WEEKDAY(DATE(TakvimYılı,9,1),(HaftaBaşlangıcı="Pazartesi")+1)+1</f>
        <v>46629</v>
      </c>
      <c r="C3" s="12">
        <v>46630.0</v>
      </c>
      <c r="D3" s="12">
        <v>46631.0</v>
      </c>
      <c r="E3" s="12">
        <v>46632.0</v>
      </c>
      <c r="F3" s="12">
        <v>46633.0</v>
      </c>
      <c r="G3" s="12">
        <v>46634.0</v>
      </c>
      <c r="H3" s="12">
        <v>46635.0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2">
        <f t="array" ref="B5:H5">GünlerVeHaftalar+DATE(TakvimYılı,9,1)-WEEKDAY(DATE(TakvimYılı,9,1),(HaftaBaşlangıcı="Pazartesi")+1)+8</f>
        <v>46636</v>
      </c>
      <c r="C5" s="22">
        <v>46637.0</v>
      </c>
      <c r="D5" s="22">
        <v>46638.0</v>
      </c>
      <c r="E5" s="22">
        <v>46639.0</v>
      </c>
      <c r="F5" s="22">
        <v>46640.0</v>
      </c>
      <c r="G5" s="22">
        <v>46641.0</v>
      </c>
      <c r="H5" s="22">
        <v>46642.0</v>
      </c>
    </row>
    <row r="6" ht="57.75" customHeight="1">
      <c r="A6" s="1"/>
      <c r="B6" s="24"/>
      <c r="C6" s="24"/>
      <c r="D6" s="24"/>
      <c r="E6" s="24"/>
      <c r="F6" s="24"/>
      <c r="G6" s="24"/>
      <c r="H6" s="24"/>
    </row>
    <row r="7" ht="19.5" customHeight="1">
      <c r="A7" s="1"/>
      <c r="B7" s="12">
        <f t="array" ref="B7:H7">GünlerVeHaftalar+DATE(TakvimYılı,9,1)-WEEKDAY(DATE(TakvimYılı,9,1),(HaftaBaşlangıcı="Pazartesi")+1)+15</f>
        <v>46643</v>
      </c>
      <c r="C7" s="12">
        <v>46644.0</v>
      </c>
      <c r="D7" s="12">
        <v>46645.0</v>
      </c>
      <c r="E7" s="12">
        <v>46646.0</v>
      </c>
      <c r="F7" s="12">
        <v>46647.0</v>
      </c>
      <c r="G7" s="12">
        <v>46648.0</v>
      </c>
      <c r="H7" s="12">
        <v>46649.0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2">
        <f t="array" ref="B9:H9">GünlerVeHaftalar+DATE(TakvimYılı,9,1)-WEEKDAY(DATE(TakvimYılı,9,1),(HaftaBaşlangıcı="Pazartesi")+1)+22</f>
        <v>46650</v>
      </c>
      <c r="C9" s="22">
        <v>46651.0</v>
      </c>
      <c r="D9" s="22">
        <v>46652.0</v>
      </c>
      <c r="E9" s="22">
        <v>46653.0</v>
      </c>
      <c r="F9" s="22">
        <v>46654.0</v>
      </c>
      <c r="G9" s="22">
        <v>46655.0</v>
      </c>
      <c r="H9" s="22">
        <v>46656.0</v>
      </c>
    </row>
    <row r="10" ht="57.75" customHeight="1">
      <c r="A10" s="1"/>
      <c r="B10" s="24"/>
      <c r="C10" s="24"/>
      <c r="D10" s="24"/>
      <c r="E10" s="24"/>
      <c r="F10" s="24"/>
      <c r="G10" s="24"/>
      <c r="H10" s="24"/>
    </row>
    <row r="11" ht="19.5" customHeight="1">
      <c r="A11" s="1"/>
      <c r="B11" s="12">
        <f t="array" ref="B11:H11">GünlerVeHaftalar+DATE(TakvimYılı,9,1)-WEEKDAY(DATE(TakvimYılı,9,1),(HaftaBaşlangıcı="Pazartesi")+1)+29</f>
        <v>46657</v>
      </c>
      <c r="C11" s="12">
        <v>46658.0</v>
      </c>
      <c r="D11" s="12">
        <v>46659.0</v>
      </c>
      <c r="E11" s="12">
        <v>46660.0</v>
      </c>
      <c r="F11" s="12">
        <v>46661.0</v>
      </c>
      <c r="G11" s="12">
        <v>46662.0</v>
      </c>
      <c r="H11" s="12">
        <v>46663.0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2">
        <f t="array" ref="B13:C13">GünlerVeHaftalar+DATE(TakvimYılı,9,1)-WEEKDAY(DATE(TakvimYılı,9,1),(HaftaBaşlangıcı="Pazartesi")+1)+36</f>
        <v>46664</v>
      </c>
      <c r="C13" s="22">
        <v>46665.0</v>
      </c>
      <c r="D13" s="40" t="s">
        <v>68</v>
      </c>
      <c r="E13" s="55"/>
      <c r="F13" s="42"/>
      <c r="G13" s="42"/>
      <c r="H13" s="43"/>
    </row>
    <row r="14" ht="57.75" customHeight="1">
      <c r="A14" s="1"/>
      <c r="B14" s="24"/>
      <c r="C14" s="24"/>
      <c r="D14" s="44"/>
      <c r="E14" s="45"/>
      <c r="F14" s="46"/>
      <c r="G14" s="46"/>
      <c r="H14" s="4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4945F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"Ekim "&amp;TakvimYılı</f>
        <v>Ekim 2027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2">
        <f t="array" ref="B3:H3">GünlerVeHaftalar+DATE(TakvimYılı,10,1)-WEEKDAY(DATE(TakvimYılı,10,1),(HaftaBaşlangıcı="Pazartesi")+1)+1</f>
        <v>46657</v>
      </c>
      <c r="C3" s="12">
        <v>46658.0</v>
      </c>
      <c r="D3" s="12">
        <v>46659.0</v>
      </c>
      <c r="E3" s="12">
        <v>46660.0</v>
      </c>
      <c r="F3" s="12">
        <v>46661.0</v>
      </c>
      <c r="G3" s="12">
        <v>46662.0</v>
      </c>
      <c r="H3" s="12">
        <v>46663.0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2">
        <f t="array" ref="B5:H5">GünlerVeHaftalar+DATE(TakvimYılı,10,1)-WEEKDAY(DATE(TakvimYılı,10,1),(HaftaBaşlangıcı="Pazartesi")+1)+8</f>
        <v>46664</v>
      </c>
      <c r="C5" s="22">
        <v>46665.0</v>
      </c>
      <c r="D5" s="22">
        <v>46666.0</v>
      </c>
      <c r="E5" s="22">
        <v>46667.0</v>
      </c>
      <c r="F5" s="22">
        <v>46668.0</v>
      </c>
      <c r="G5" s="22">
        <v>46669.0</v>
      </c>
      <c r="H5" s="22">
        <v>46670.0</v>
      </c>
    </row>
    <row r="6" ht="57.75" customHeight="1">
      <c r="A6" s="1"/>
      <c r="B6" s="24"/>
      <c r="C6" s="24"/>
      <c r="D6" s="24"/>
      <c r="E6" s="24"/>
      <c r="F6" s="24"/>
      <c r="G6" s="24"/>
      <c r="H6" s="24"/>
    </row>
    <row r="7" ht="19.5" customHeight="1">
      <c r="A7" s="1"/>
      <c r="B7" s="12">
        <f t="array" ref="B7:H7">GünlerVeHaftalar+DATE(TakvimYılı,10,1)-WEEKDAY(DATE(TakvimYılı,10,1),(HaftaBaşlangıcı="Pazartesi")+1)+15</f>
        <v>46671</v>
      </c>
      <c r="C7" s="12">
        <v>46672.0</v>
      </c>
      <c r="D7" s="12">
        <v>46673.0</v>
      </c>
      <c r="E7" s="12">
        <v>46674.0</v>
      </c>
      <c r="F7" s="12">
        <v>46675.0</v>
      </c>
      <c r="G7" s="12">
        <v>46676.0</v>
      </c>
      <c r="H7" s="12">
        <v>46677.0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2">
        <f t="array" ref="B9:H9">GünlerVeHaftalar+DATE(TakvimYılı,10,1)-WEEKDAY(DATE(TakvimYılı,10,1),(HaftaBaşlangıcı="Pazartesi")+1)+22</f>
        <v>46678</v>
      </c>
      <c r="C9" s="22">
        <v>46679.0</v>
      </c>
      <c r="D9" s="22">
        <v>46680.0</v>
      </c>
      <c r="E9" s="22">
        <v>46681.0</v>
      </c>
      <c r="F9" s="22">
        <v>46682.0</v>
      </c>
      <c r="G9" s="22">
        <v>46683.0</v>
      </c>
      <c r="H9" s="22">
        <v>46684.0</v>
      </c>
    </row>
    <row r="10" ht="57.75" customHeight="1">
      <c r="A10" s="1"/>
      <c r="B10" s="24"/>
      <c r="C10" s="24"/>
      <c r="D10" s="24"/>
      <c r="E10" s="24"/>
      <c r="F10" s="24"/>
      <c r="G10" s="24"/>
      <c r="H10" s="24"/>
    </row>
    <row r="11" ht="19.5" customHeight="1">
      <c r="A11" s="1"/>
      <c r="B11" s="12">
        <f t="array" ref="B11:H11">GünlerVeHaftalar+DATE(TakvimYılı,10,1)-WEEKDAY(DATE(TakvimYılı,10,1),(HaftaBaşlangıcı="Pazartesi")+1)+29</f>
        <v>46685</v>
      </c>
      <c r="C11" s="12">
        <v>46686.0</v>
      </c>
      <c r="D11" s="12">
        <v>46687.0</v>
      </c>
      <c r="E11" s="12">
        <v>46688.0</v>
      </c>
      <c r="F11" s="12">
        <v>46689.0</v>
      </c>
      <c r="G11" s="12">
        <v>46690.0</v>
      </c>
      <c r="H11" s="12">
        <v>46691.0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2">
        <f t="array" ref="B13:C13">GünlerVeHaftalar+DATE(TakvimYılı,10,1)-WEEKDAY(DATE(TakvimYılı,10,1),(HaftaBaşlangıcı="Pazartesi")+1)+36</f>
        <v>46692</v>
      </c>
      <c r="C13" s="22">
        <v>46693.0</v>
      </c>
      <c r="D13" s="40" t="s">
        <v>68</v>
      </c>
      <c r="E13" s="55"/>
      <c r="F13" s="42"/>
      <c r="G13" s="42"/>
      <c r="H13" s="43"/>
    </row>
    <row r="14" ht="57.75" customHeight="1">
      <c r="A14" s="1"/>
      <c r="B14" s="24"/>
      <c r="C14" s="24"/>
      <c r="D14" s="44"/>
      <c r="E14" s="45"/>
      <c r="F14" s="46"/>
      <c r="G14" s="46"/>
      <c r="H14" s="4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D1D13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"Kasım "&amp;TakvimYılı</f>
        <v>Kasım 2027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2">
        <f t="array" ref="B3:H3">GünlerVeHaftalar+DATE(TakvimYılı,11,1)-WEEKDAY(DATE(TakvimYılı,11,1),(HaftaBaşlangıcı="Pazartesi")+1)+1</f>
        <v>46692</v>
      </c>
      <c r="C3" s="12">
        <v>46693.0</v>
      </c>
      <c r="D3" s="12">
        <v>46694.0</v>
      </c>
      <c r="E3" s="12">
        <v>46695.0</v>
      </c>
      <c r="F3" s="12">
        <v>46696.0</v>
      </c>
      <c r="G3" s="12">
        <v>46697.0</v>
      </c>
      <c r="H3" s="12">
        <v>46698.0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2">
        <f t="array" ref="B5:H5">GünlerVeHaftalar+DATE(TakvimYılı,11,1)-WEEKDAY(DATE(TakvimYılı,11,1),(HaftaBaşlangıcı="Pazartesi")+1)+8</f>
        <v>46699</v>
      </c>
      <c r="C5" s="22">
        <v>46700.0</v>
      </c>
      <c r="D5" s="22">
        <v>46701.0</v>
      </c>
      <c r="E5" s="22">
        <v>46702.0</v>
      </c>
      <c r="F5" s="22">
        <v>46703.0</v>
      </c>
      <c r="G5" s="22">
        <v>46704.0</v>
      </c>
      <c r="H5" s="22">
        <v>46705.0</v>
      </c>
    </row>
    <row r="6" ht="57.75" customHeight="1">
      <c r="A6" s="1"/>
      <c r="B6" s="24"/>
      <c r="C6" s="24"/>
      <c r="D6" s="24"/>
      <c r="E6" s="24"/>
      <c r="F6" s="24"/>
      <c r="G6" s="24"/>
      <c r="H6" s="24"/>
    </row>
    <row r="7" ht="19.5" customHeight="1">
      <c r="A7" s="1"/>
      <c r="B7" s="12">
        <f t="array" ref="B7:H7">GünlerVeHaftalar+DATE(TakvimYılı,11,1)-WEEKDAY(DATE(TakvimYılı,11,1),(HaftaBaşlangıcı="Pazartesi")+1)+15</f>
        <v>46706</v>
      </c>
      <c r="C7" s="12">
        <v>46707.0</v>
      </c>
      <c r="D7" s="12">
        <v>46708.0</v>
      </c>
      <c r="E7" s="12">
        <v>46709.0</v>
      </c>
      <c r="F7" s="12">
        <v>46710.0</v>
      </c>
      <c r="G7" s="12">
        <v>46711.0</v>
      </c>
      <c r="H7" s="12">
        <v>46712.0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2">
        <f t="array" ref="B9:H9">GünlerVeHaftalar+DATE(TakvimYılı,11,1)-WEEKDAY(DATE(TakvimYılı,11,1),(HaftaBaşlangıcı="Pazartesi")+1)+22</f>
        <v>46713</v>
      </c>
      <c r="C9" s="22">
        <v>46714.0</v>
      </c>
      <c r="D9" s="22">
        <v>46715.0</v>
      </c>
      <c r="E9" s="22">
        <v>46716.0</v>
      </c>
      <c r="F9" s="22">
        <v>46717.0</v>
      </c>
      <c r="G9" s="22">
        <v>46718.0</v>
      </c>
      <c r="H9" s="22">
        <v>46719.0</v>
      </c>
    </row>
    <row r="10" ht="57.75" customHeight="1">
      <c r="A10" s="1"/>
      <c r="B10" s="24"/>
      <c r="C10" s="24"/>
      <c r="D10" s="24"/>
      <c r="E10" s="24"/>
      <c r="F10" s="24"/>
      <c r="G10" s="24"/>
      <c r="H10" s="24"/>
    </row>
    <row r="11" ht="19.5" customHeight="1">
      <c r="A11" s="1"/>
      <c r="B11" s="12">
        <f t="array" ref="B11:H11">GünlerVeHaftalar+DATE(TakvimYılı,11,1)-WEEKDAY(DATE(TakvimYılı,11,1),(HaftaBaşlangıcı="Pazartesi")+1)+29</f>
        <v>46720</v>
      </c>
      <c r="C11" s="12">
        <v>46721.0</v>
      </c>
      <c r="D11" s="12">
        <v>46722.0</v>
      </c>
      <c r="E11" s="12">
        <v>46723.0</v>
      </c>
      <c r="F11" s="12">
        <v>46724.0</v>
      </c>
      <c r="G11" s="12">
        <v>46725.0</v>
      </c>
      <c r="H11" s="12">
        <v>46726.0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2">
        <f t="array" ref="B13:C13">GünlerVeHaftalar+DATE(TakvimYılı,11,1)-WEEKDAY(DATE(TakvimYılı,11,1),(HaftaBaşlangıcı="Pazartesi")+1)+36</f>
        <v>46727</v>
      </c>
      <c r="C13" s="22">
        <v>46728.0</v>
      </c>
      <c r="D13" s="40" t="s">
        <v>68</v>
      </c>
      <c r="E13" s="55"/>
      <c r="F13" s="42"/>
      <c r="G13" s="42"/>
      <c r="H13" s="43"/>
    </row>
    <row r="14" ht="57.75" customHeight="1">
      <c r="A14" s="1"/>
      <c r="B14" s="24"/>
      <c r="C14" s="24"/>
      <c r="D14" s="44"/>
      <c r="E14" s="45"/>
      <c r="F14" s="46"/>
      <c r="G14" s="46"/>
      <c r="H14" s="4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C0C0C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"Aralık "&amp;TakvimYılı</f>
        <v>Aralık 2027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2">
        <f t="array" ref="B3:H3">GünlerVeHaftalar+DATE(TakvimYılı,12,1)-WEEKDAY(DATE(TakvimYılı,12,1),(HaftaBaşlangıcı="Pazartesi")+1)+1</f>
        <v>46720</v>
      </c>
      <c r="C3" s="12">
        <v>46721.0</v>
      </c>
      <c r="D3" s="12">
        <v>46722.0</v>
      </c>
      <c r="E3" s="12">
        <v>46723.0</v>
      </c>
      <c r="F3" s="12">
        <v>46724.0</v>
      </c>
      <c r="G3" s="12">
        <v>46725.0</v>
      </c>
      <c r="H3" s="12">
        <v>46726.0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2">
        <f t="array" ref="B5:H5">GünlerVeHaftalar+DATE(TakvimYılı,12,1)-WEEKDAY(DATE(TakvimYılı,12,1),(HaftaBaşlangıcı="Pazartesi")+1)+8</f>
        <v>46727</v>
      </c>
      <c r="C5" s="22">
        <v>46728.0</v>
      </c>
      <c r="D5" s="22">
        <v>46729.0</v>
      </c>
      <c r="E5" s="22">
        <v>46730.0</v>
      </c>
      <c r="F5" s="22">
        <v>46731.0</v>
      </c>
      <c r="G5" s="22">
        <v>46732.0</v>
      </c>
      <c r="H5" s="22">
        <v>46733.0</v>
      </c>
    </row>
    <row r="6" ht="57.75" customHeight="1">
      <c r="A6" s="1"/>
      <c r="B6" s="24"/>
      <c r="C6" s="24"/>
      <c r="D6" s="24"/>
      <c r="E6" s="24"/>
      <c r="F6" s="24"/>
      <c r="G6" s="24"/>
      <c r="H6" s="24"/>
    </row>
    <row r="7" ht="19.5" customHeight="1">
      <c r="A7" s="1"/>
      <c r="B7" s="12">
        <f t="array" ref="B7:H7">GünlerVeHaftalar+DATE(TakvimYılı,12,1)-WEEKDAY(DATE(TakvimYılı,12,1),(HaftaBaşlangıcı="Pazartesi")+1)+15</f>
        <v>46734</v>
      </c>
      <c r="C7" s="12">
        <v>46735.0</v>
      </c>
      <c r="D7" s="12">
        <v>46736.0</v>
      </c>
      <c r="E7" s="12">
        <v>46737.0</v>
      </c>
      <c r="F7" s="12">
        <v>46738.0</v>
      </c>
      <c r="G7" s="12">
        <v>46739.0</v>
      </c>
      <c r="H7" s="12">
        <v>46740.0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2">
        <f t="array" ref="B9:H9">GünlerVeHaftalar+DATE(TakvimYılı,12,1)-WEEKDAY(DATE(TakvimYılı,12,1),(HaftaBaşlangıcı="Pazartesi")+1)+22</f>
        <v>46741</v>
      </c>
      <c r="C9" s="22">
        <v>46742.0</v>
      </c>
      <c r="D9" s="22">
        <v>46743.0</v>
      </c>
      <c r="E9" s="22">
        <v>46744.0</v>
      </c>
      <c r="F9" s="22">
        <v>46745.0</v>
      </c>
      <c r="G9" s="22">
        <v>46746.0</v>
      </c>
      <c r="H9" s="22">
        <v>46747.0</v>
      </c>
    </row>
    <row r="10" ht="57.75" customHeight="1">
      <c r="A10" s="1"/>
      <c r="B10" s="24"/>
      <c r="C10" s="24"/>
      <c r="D10" s="24"/>
      <c r="E10" s="24"/>
      <c r="F10" s="24"/>
      <c r="G10" s="24"/>
      <c r="H10" s="24"/>
    </row>
    <row r="11" ht="19.5" customHeight="1">
      <c r="A11" s="1"/>
      <c r="B11" s="12">
        <f t="array" ref="B11:H11">GünlerVeHaftalar+DATE(TakvimYılı,12,1)-WEEKDAY(DATE(TakvimYılı,12,1),(HaftaBaşlangıcı="Pazartesi")+1)+29</f>
        <v>46748</v>
      </c>
      <c r="C11" s="12">
        <v>46749.0</v>
      </c>
      <c r="D11" s="12">
        <v>46750.0</v>
      </c>
      <c r="E11" s="12">
        <v>46751.0</v>
      </c>
      <c r="F11" s="12">
        <v>46752.0</v>
      </c>
      <c r="G11" s="12">
        <v>46753.0</v>
      </c>
      <c r="H11" s="12">
        <v>46754.0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2">
        <f t="array" ref="B13:C13">GünlerVeHaftalar+DATE(TakvimYılı,12,1)-WEEKDAY(DATE(TakvimYılı,12,1),(HaftaBaşlangıcı="Pazartesi")+1)+36</f>
        <v>46755</v>
      </c>
      <c r="C13" s="22">
        <v>46756.0</v>
      </c>
      <c r="D13" s="40" t="s">
        <v>68</v>
      </c>
      <c r="E13" s="55"/>
      <c r="F13" s="42"/>
      <c r="G13" s="42"/>
      <c r="H13" s="43"/>
    </row>
    <row r="14" ht="57.75" customHeight="1">
      <c r="A14" s="1"/>
      <c r="B14" s="24"/>
      <c r="C14" s="24"/>
      <c r="D14" s="44"/>
      <c r="E14" s="45"/>
      <c r="F14" s="46"/>
      <c r="G14" s="46"/>
      <c r="H14" s="4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2016-12-02T06:02:37Z</dcterms:created>
  <dc:creator>CANSU DİNÇ AYAZ</dc:creator>
</cp:coreProperties>
</file>