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ak" sheetId="1" r:id="rId4"/>
    <sheet state="visible" name="Şubat" sheetId="2" r:id="rId5"/>
    <sheet state="visible" name="Mart" sheetId="3" r:id="rId6"/>
    <sheet state="visible" name="Nisan" sheetId="4" r:id="rId7"/>
    <sheet state="visible" name="Mayıs" sheetId="5" r:id="rId8"/>
    <sheet state="visible" name="Haziran" sheetId="6" r:id="rId9"/>
    <sheet state="visible" name="Temmuz" sheetId="7" r:id="rId10"/>
    <sheet state="visible" name="Ağustos" sheetId="8" r:id="rId11"/>
    <sheet state="visible" name="Eylül" sheetId="9" r:id="rId12"/>
    <sheet state="visible" name="Ekim" sheetId="10" r:id="rId13"/>
    <sheet state="visible" name="Kasım" sheetId="11" r:id="rId14"/>
    <sheet state="visible" name="Aralık" sheetId="12" r:id="rId15"/>
  </sheets>
  <definedNames>
    <definedName name="GünlerVeHaftalar">{0,1,2,3,4,5,6} + {0;1;2;3;4;5}*7</definedName>
    <definedName name="SütunBaşlığıBölgesi2..C14.9">'Eylül'!$B$2</definedName>
    <definedName name="SütunBaşlığıBölgesi2..C14.12">'Aralık'!$B$2</definedName>
    <definedName name="SütunBaşlığıBölgesi2..C14.7">Temmuz!$B$2</definedName>
    <definedName name="SütunBaşlığıBölgesi2..C14.2">'Şubat'!$B$2</definedName>
    <definedName name="HaftaBaşlangıcı">Ocak!$K$3</definedName>
    <definedName name="SütunBaşlığıBölgesi2..C14.10">Ekim!$B$2</definedName>
    <definedName name="SütunBaşlığıBölgesi2..C14.5">'Mayıs'!$B$2</definedName>
    <definedName name="SütunBaşlığıBölgesi2..C14.6">Haziran!$B$2</definedName>
    <definedName name="SütunBaşlığıBölgesi1..H12.12">'Aralık'!$B$2</definedName>
    <definedName name="SütunBaşlığıBölgesi2..C14.8">'Ağustos'!$B$2</definedName>
    <definedName name="SütunBaşlığıBölgesi1..H12.3">Mart!$B$2</definedName>
    <definedName name="SütunBaşlığıBölgesi1..H12.4">Nisan!$B$2</definedName>
    <definedName name="SütunBaşlığıBölgesi1..H12.6">Haziran!$B$2</definedName>
    <definedName name="SütunBaşlığıBölgesi1..H12.2">'Şubat'!$B$2</definedName>
    <definedName name="SütunBaşlığıBölgesi2..C14.4">Nisan!$B$2</definedName>
    <definedName name="SütunBaşlığıBölgesi1..H12.9">'Eylül'!$B$2</definedName>
    <definedName name="SütunBaşlığıBölgesi2..C14.1">Ocak!$B$2</definedName>
    <definedName name="SütunBaşlığıBölgesi1..H12.5">'Mayıs'!$B$2</definedName>
    <definedName name="SütunBaşlığıBölgesi1..H12.1">Ocak!$B$2</definedName>
    <definedName name="SütunBaşlığıBölgesi1..H12.11">'Kasım'!$B$2</definedName>
    <definedName name="SütunBaşlığıBölgesi2..C14.3">Mart!$B$2</definedName>
    <definedName name="TakvimYılı">Ocak!$K$2</definedName>
    <definedName name="SütunBaşlığıBölgesi1..H12.8">'Ağustos'!$B$2</definedName>
    <definedName name="SütunBaşlığıBölgesi2..C14.11">'Kasım'!$B$2</definedName>
    <definedName name="SütunBaşlığıBölgesi1..H12.7">Temmuz!$B$2</definedName>
    <definedName name="SütunBaşlığıBölgesi1..H12.10">Ekim!$B$2</definedName>
  </definedNames>
  <calcPr/>
  <extLst>
    <ext uri="GoogleSheetsCustomDataVersion2">
      <go:sheetsCustomData xmlns:go="http://customooxmlschemas.google.com/" r:id="rId16" roundtripDataChecksum="OFhkW7fkdRL5OHX6K5UZXEt48tPuYBNjIZxahSLD/DM="/>
    </ext>
  </extLst>
</workbook>
</file>

<file path=xl/sharedStrings.xml><?xml version="1.0" encoding="utf-8"?>
<sst xmlns="http://schemas.openxmlformats.org/spreadsheetml/2006/main" count="86" uniqueCount="55">
  <si>
    <t>TAKVİM AYARLARI</t>
  </si>
  <si>
    <t>YIL</t>
  </si>
  <si>
    <t>HAFTA BAŞLANGICI</t>
  </si>
  <si>
    <t>PAZARTESİ</t>
  </si>
  <si>
    <t>NOTLAR</t>
  </si>
  <si>
    <t>SALI</t>
  </si>
  <si>
    <t>ÇARŞAMBA</t>
  </si>
  <si>
    <t>PERŞEMBE</t>
  </si>
  <si>
    <t>CUMA</t>
  </si>
  <si>
    <t>CUMARTESİ</t>
  </si>
  <si>
    <t>PAZAR</t>
  </si>
  <si>
    <t>WEEK 1</t>
  </si>
  <si>
    <t>Zorunlu Hazırlık Sınıfı 
Programı (İngilizce) Oryantasyonu</t>
  </si>
  <si>
    <t>Zorunlu Yabancı Dil Hazırlık Sınıfı Programı (İngilizce)
SBS</t>
  </si>
  <si>
    <t>1.Dönem Ders 
Başlangıcı (SPEAK OUT)</t>
  </si>
  <si>
    <t>WEEK 2</t>
  </si>
  <si>
    <t>WEEK 3</t>
  </si>
  <si>
    <t>WEEK 4</t>
  </si>
  <si>
    <t>WEEK 5</t>
  </si>
  <si>
    <t>Quiz 1</t>
  </si>
  <si>
    <t>CHAPTER 1: GETTING ORGANIZED</t>
  </si>
  <si>
    <t>WEEK 6</t>
  </si>
  <si>
    <t>FOCUS 1 + READY TO
 WRITE-2</t>
  </si>
  <si>
    <t>CHAPTER 2: UNDERSTANDING PARAGRAPHS</t>
  </si>
  <si>
    <t>WEEK 7</t>
  </si>
  <si>
    <t>Cumhuriyet 
Bayramı</t>
  </si>
  <si>
    <t>CHAPTER 3: ORGANISING INFORMATION BY TIME ORDER
TASK-1: Choose a famous person who interests you and write a paragraph about it by using time order, page 46.</t>
  </si>
  <si>
    <t>WEEK 8</t>
  </si>
  <si>
    <t>CHAPTER 4: ORGANISING INFORMATION BY ORDER OF IMPORTANCE
TASK-2: Write a paragraph about the qualities of a good/bad restaurant, page 61.</t>
  </si>
  <si>
    <t>WEEK 9</t>
  </si>
  <si>
    <t>Quiz 2</t>
  </si>
  <si>
    <t>CHAPTER 5: ORGANISING INFORMATION BY SPATIAL ORDER
TASK-3:Write a paragraph about your favourıte place to work or study by using spatial order, page  71.</t>
  </si>
  <si>
    <t>WEEK 10</t>
  </si>
  <si>
    <t xml:space="preserve">CHAPTER 6:UNDERSTANDING THE WRITING PROCESS
</t>
  </si>
  <si>
    <t>WEEK 11</t>
  </si>
  <si>
    <t>Presentation 1</t>
  </si>
  <si>
    <t>Sunum için yalnıza iki gün ayrılacaktır.</t>
  </si>
  <si>
    <t>CHAPTER 7: SUPPORTING THE MAIN IDEA
TASK 4: Write a paragraph about the unusual facts of an animal you searched before and support your paragragh, page 111.</t>
  </si>
  <si>
    <t>WEEK 12</t>
  </si>
  <si>
    <t>CHAPTER 8:EXPLAINING A PROCESS
TASK 5: Write a paragraph that describes the steps involved in organising a birthday party, page 126.</t>
  </si>
  <si>
    <t>WEEK 13</t>
  </si>
  <si>
    <t>FOCUS 2</t>
  </si>
  <si>
    <t>CHAPTER 9: WRITING DESCRIPTIONS</t>
  </si>
  <si>
    <t>WEEK 14</t>
  </si>
  <si>
    <t xml:space="preserve">Progress Test 1 </t>
  </si>
  <si>
    <t>Portfolio 1/ Participation 1</t>
  </si>
  <si>
    <t xml:space="preserve">REVIEW WEEK </t>
  </si>
  <si>
    <t>WEEK 15</t>
  </si>
  <si>
    <t>International Day</t>
  </si>
  <si>
    <t>1.Dönem Derslerin
Bitişi</t>
  </si>
  <si>
    <t>Güz Yarıyılı Sonu
 Zorunlu Hazırlık Sınıfı 
Programı (İngilizce)
Yeterlik  Sınavı -II 
YAZILI *1</t>
  </si>
  <si>
    <t>Güz Yarıyılı Sonu Zorunlu Hazırlık Sınıfı Programı (İngilizce)
Yeterlik Sınavı -II KONUŞMA*1</t>
  </si>
  <si>
    <t>Ara Tatil Başlangıcı</t>
  </si>
  <si>
    <t>1-15 Aralık 2025: Güz Yarıyılı Sonu Zorunlu Hazırlık Sınıfı Programı (İngilizce) 
Yeterlik Sınavı -II Başvuruları
*1 : Güz yarıyılı yıl içi sınavlarının not ortalaması 49,50 ve üstü olan öğrenciler; 2024-2025 eğitim öğretim yılında hazırlık eğitimi alarak başarısız olan öğrenciler için
31 Aralık- 30 Ocak : ARA TATİL</t>
  </si>
  <si>
    <t xml:space="preserve">
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</si>
</sst>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18">
    <font>
      <sz val="11.0"/>
      <color rgb="FF3F3F3F"/>
      <name val="Merriweather"/>
      <scheme val="minor"/>
    </font>
    <font>
      <sz val="11.0"/>
      <color rgb="FF3F3F3F"/>
      <name val="Merriweather"/>
    </font>
    <font>
      <sz val="35.0"/>
      <color theme="4"/>
      <name val="Merriweather"/>
    </font>
    <font>
      <sz val="11.0"/>
      <color rgb="FF4C7226"/>
      <name val="Merriweather"/>
    </font>
    <font>
      <sz val="10.0"/>
      <color theme="1"/>
      <name val="Century Gothic"/>
    </font>
    <font>
      <sz val="12.0"/>
      <color rgb="FF4C7226"/>
      <name val="Merriweather"/>
    </font>
    <font>
      <sz val="11.0"/>
      <color rgb="FF595959"/>
      <name val="Merriweather"/>
    </font>
    <font>
      <b/>
      <sz val="11.0"/>
      <color rgb="FF595959"/>
      <name val="Merriweather"/>
    </font>
    <font/>
    <font>
      <b/>
      <sz val="11.0"/>
      <color rgb="FF3F3F3F"/>
      <name val="Merriweather"/>
    </font>
    <font>
      <b/>
      <sz val="16.0"/>
      <color rgb="FF3F3F3F"/>
      <name val="Merriweather"/>
    </font>
    <font>
      <sz val="11.0"/>
      <color rgb="FFFF0000"/>
      <name val="Merriweather"/>
    </font>
    <font>
      <b/>
      <sz val="15.0"/>
      <color rgb="FF3F3F3F"/>
      <name val="Merriweather"/>
    </font>
    <font>
      <b/>
      <sz val="12.0"/>
      <color rgb="FF3F3F3F"/>
      <name val="Merriweather"/>
    </font>
    <font>
      <b/>
      <sz val="14.0"/>
      <color rgb="FF000000"/>
      <name val="Merriweather"/>
    </font>
    <font>
      <b/>
      <sz val="13.0"/>
      <color rgb="FF000000"/>
      <name val="Merriweather"/>
    </font>
    <font>
      <b/>
      <sz val="10.0"/>
      <color rgb="FF000000"/>
      <name val="Merriweather"/>
    </font>
    <font>
      <b/>
      <sz val="11.0"/>
      <color rgb="FF000000"/>
      <name val="Merriweather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F00FF"/>
        <bgColor rgb="FFFF00FF"/>
      </patternFill>
    </fill>
    <fill>
      <patternFill patternType="solid">
        <fgColor rgb="FFB4A7D6"/>
        <bgColor rgb="FFB4A7D6"/>
      </patternFill>
    </fill>
    <fill>
      <patternFill patternType="solid">
        <fgColor rgb="FF00B0F0"/>
        <bgColor rgb="FF00B0F0"/>
      </patternFill>
    </fill>
  </fills>
  <borders count="13">
    <border/>
    <border>
      <left/>
      <right/>
      <top/>
      <bottom/>
    </border>
    <border>
      <bottom style="medium">
        <color rgb="FF4C7226"/>
      </bottom>
    </border>
    <border>
      <left/>
      <right/>
      <top/>
    </border>
    <border>
      <left/>
      <top/>
    </border>
    <border>
      <top/>
    </border>
    <border>
      <right/>
      <top/>
    </border>
    <border>
      <left/>
      <right/>
      <bottom/>
    </border>
    <border>
      <left/>
      <bottom/>
    </border>
    <border>
      <bottom/>
    </border>
    <border>
      <right/>
      <bottom/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1" fillId="2" fontId="2" numFmtId="0" xfId="0" applyAlignment="1" applyBorder="1" applyFill="1" applyFont="1">
      <alignment vertical="center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vertical="center"/>
    </xf>
    <xf borderId="1" fillId="2" fontId="1" numFmtId="0" xfId="0" applyAlignment="1" applyBorder="1" applyFont="1">
      <alignment vertical="top"/>
    </xf>
    <xf borderId="1" fillId="2" fontId="3" numFmtId="0" xfId="0" applyAlignment="1" applyBorder="1" applyFont="1">
      <alignment vertical="bottom"/>
    </xf>
    <xf borderId="2" fillId="0" fontId="3" numFmtId="0" xfId="0" applyAlignment="1" applyBorder="1" applyFont="1">
      <alignment horizontal="left" vertical="center"/>
    </xf>
    <xf borderId="0" fillId="0" fontId="4" numFmtId="0" xfId="0" applyAlignment="1" applyFont="1">
      <alignment vertical="top"/>
    </xf>
    <xf borderId="0" fillId="0" fontId="1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6" numFmtId="164" xfId="0" applyAlignment="1" applyFont="1" applyNumberFormat="1">
      <alignment horizontal="left" vertical="bottom"/>
    </xf>
    <xf borderId="0" fillId="0" fontId="1" numFmtId="0" xfId="0" applyAlignment="1" applyFont="1">
      <alignment horizontal="left" vertical="bottom"/>
    </xf>
    <xf borderId="0" fillId="0" fontId="1" numFmtId="164" xfId="0" applyAlignment="1" applyFont="1" applyNumberFormat="1">
      <alignment vertical="top"/>
    </xf>
    <xf borderId="1" fillId="3" fontId="6" numFmtId="164" xfId="0" applyAlignment="1" applyBorder="1" applyFill="1" applyFont="1" applyNumberFormat="1">
      <alignment horizontal="left" shrinkToFit="0" vertical="bottom" wrapText="1"/>
    </xf>
    <xf borderId="1" fillId="3" fontId="1" numFmtId="0" xfId="0" applyAlignment="1" applyBorder="1" applyFont="1">
      <alignment vertical="top"/>
    </xf>
    <xf borderId="1" fillId="2" fontId="1" numFmtId="0" xfId="0" applyAlignment="1" applyBorder="1" applyFont="1">
      <alignment horizontal="right" vertical="bottom"/>
    </xf>
    <xf borderId="3" fillId="3" fontId="7" numFmtId="0" xfId="0" applyAlignment="1" applyBorder="1" applyFont="1">
      <alignment horizontal="left" shrinkToFit="0" vertical="top" wrapText="1"/>
    </xf>
    <xf borderId="4" fillId="3" fontId="1" numFmtId="0" xfId="0" applyAlignment="1" applyBorder="1" applyFont="1">
      <alignment vertical="top"/>
    </xf>
    <xf borderId="5" fillId="0" fontId="8" numFmtId="0" xfId="0" applyAlignment="1" applyBorder="1" applyFont="1">
      <alignment vertical="top"/>
    </xf>
    <xf borderId="6" fillId="0" fontId="8" numFmtId="0" xfId="0" applyAlignment="1" applyBorder="1" applyFont="1">
      <alignment vertical="top"/>
    </xf>
    <xf borderId="7" fillId="0" fontId="8" numFmtId="0" xfId="0" applyAlignment="1" applyBorder="1" applyFont="1">
      <alignment vertical="top"/>
    </xf>
    <xf borderId="8" fillId="0" fontId="8" numFmtId="0" xfId="0" applyAlignment="1" applyBorder="1" applyFont="1">
      <alignment vertical="top"/>
    </xf>
    <xf borderId="9" fillId="0" fontId="8" numFmtId="0" xfId="0" applyAlignment="1" applyBorder="1" applyFont="1">
      <alignment vertical="top"/>
    </xf>
    <xf borderId="10" fillId="0" fontId="8" numFmtId="0" xfId="0" applyAlignment="1" applyBorder="1" applyFont="1">
      <alignment vertical="top"/>
    </xf>
    <xf borderId="0" fillId="0" fontId="2" numFmtId="0" xfId="0" applyAlignment="1" applyFont="1">
      <alignment horizontal="right" vertical="center"/>
    </xf>
    <xf borderId="1" fillId="3" fontId="6" numFmtId="164" xfId="0" applyAlignment="1" applyBorder="1" applyFont="1" applyNumberFormat="1">
      <alignment horizontal="left" vertical="bottom"/>
    </xf>
    <xf borderId="0" fillId="0" fontId="9" numFmtId="0" xfId="0" applyAlignment="1" applyFont="1">
      <alignment vertical="top"/>
    </xf>
    <xf borderId="0" fillId="0" fontId="1" numFmtId="49" xfId="0" applyAlignment="1" applyFont="1" applyNumberFormat="1">
      <alignment shrinkToFit="0" vertical="top" wrapText="1"/>
    </xf>
    <xf borderId="0" fillId="0" fontId="1" numFmtId="0" xfId="0" applyAlignment="1" applyFont="1">
      <alignment shrinkToFit="0" vertical="top" wrapText="1"/>
    </xf>
    <xf borderId="0" fillId="0" fontId="9" numFmtId="0" xfId="0" applyAlignment="1" applyFont="1">
      <alignment shrinkToFit="0" vertical="top" wrapText="1"/>
    </xf>
    <xf borderId="1" fillId="4" fontId="10" numFmtId="0" xfId="0" applyAlignment="1" applyBorder="1" applyFill="1" applyFont="1">
      <alignment horizontal="center" vertical="top"/>
    </xf>
    <xf borderId="1" fillId="3" fontId="1" numFmtId="0" xfId="0" applyAlignment="1" applyBorder="1" applyFont="1">
      <alignment shrinkToFit="0" vertical="top" wrapText="1"/>
    </xf>
    <xf borderId="0" fillId="0" fontId="11" numFmtId="0" xfId="0" applyAlignment="1" applyFont="1">
      <alignment shrinkToFit="0" vertical="top" wrapText="1"/>
    </xf>
    <xf borderId="0" fillId="0" fontId="1" numFmtId="0" xfId="0" applyAlignment="1" applyFont="1">
      <alignment readingOrder="0" shrinkToFit="0" vertical="top" wrapText="1"/>
    </xf>
    <xf borderId="1" fillId="4" fontId="12" numFmtId="0" xfId="0" applyAlignment="1" applyBorder="1" applyFont="1">
      <alignment horizontal="center" vertical="top"/>
    </xf>
    <xf borderId="1" fillId="5" fontId="13" numFmtId="0" xfId="0" applyAlignment="1" applyBorder="1" applyFill="1" applyFont="1">
      <alignment vertical="top"/>
    </xf>
    <xf borderId="1" fillId="5" fontId="1" numFmtId="0" xfId="0" applyAlignment="1" applyBorder="1" applyFont="1">
      <alignment vertical="top"/>
    </xf>
    <xf borderId="11" fillId="3" fontId="1" numFmtId="0" xfId="0" applyAlignment="1" applyBorder="1" applyFont="1">
      <alignment vertical="top"/>
    </xf>
    <xf borderId="12" fillId="0" fontId="8" numFmtId="0" xfId="0" applyAlignment="1" applyBorder="1" applyFont="1">
      <alignment vertical="top"/>
    </xf>
    <xf borderId="1" fillId="6" fontId="14" numFmtId="0" xfId="0" applyAlignment="1" applyBorder="1" applyFill="1" applyFont="1">
      <alignment vertical="top"/>
    </xf>
    <xf borderId="1" fillId="6" fontId="15" numFmtId="0" xfId="0" applyAlignment="1" applyBorder="1" applyFont="1">
      <alignment vertical="top"/>
    </xf>
    <xf borderId="1" fillId="7" fontId="16" numFmtId="0" xfId="0" applyAlignment="1" applyBorder="1" applyFill="1" applyFont="1">
      <alignment horizontal="center" vertical="top"/>
    </xf>
    <xf borderId="1" fillId="8" fontId="17" numFmtId="0" xfId="0" applyAlignment="1" applyBorder="1" applyFill="1" applyFont="1">
      <alignment vertical="top"/>
    </xf>
    <xf borderId="4" fillId="3" fontId="1" numFmtId="0" xfId="0" applyAlignment="1" applyBorder="1" applyFont="1">
      <alignment shrinkToFit="0" vertical="top" wrapText="1"/>
    </xf>
  </cellXfs>
  <cellStyles count="1">
    <cellStyle xfId="0" name="Normal" builtinId="0"/>
  </cellStyles>
  <dxfs count="1">
    <dxf>
      <font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4C19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9" width="2.63"/>
    <col customWidth="1" min="10" max="10" width="20.0"/>
    <col customWidth="1" min="11" max="11" width="13.63"/>
    <col customWidth="1" min="12" max="26" width="8.75"/>
  </cols>
  <sheetData>
    <row r="1" ht="60.0" customHeight="1">
      <c r="A1" s="1"/>
      <c r="B1" s="2" t="str">
        <f>"Ocak "&amp;TakvimYılı</f>
        <v>Ocak 2025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HaftaBaşlangıcı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9" t="s">
        <v>1</v>
      </c>
      <c r="K2" s="10">
        <v>2025.0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GünlerVeHaftalar+DATE(TakvimYılı,1,1)-WEEKDAY(DATE(TakvimYılı,1,1),(HaftaBaşlangıcı="Pazartesi")+1)+1</f>
        <v>45656</v>
      </c>
      <c r="C3" s="11">
        <v>45657.0</v>
      </c>
      <c r="D3" s="11">
        <v>45658.0</v>
      </c>
      <c r="E3" s="11">
        <v>45659.0</v>
      </c>
      <c r="F3" s="11">
        <v>45660.0</v>
      </c>
      <c r="G3" s="11">
        <v>45661.0</v>
      </c>
      <c r="H3" s="11">
        <v>45662.0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  <c r="J4" s="13"/>
    </row>
    <row r="5" ht="19.5" customHeight="1">
      <c r="A5" s="1"/>
      <c r="B5" s="14">
        <f t="array" ref="B5:H5">GünlerVeHaftalar+DATE(TakvimYılı,1,1)-WEEKDAY(DATE(TakvimYılı,1,1),(HaftaBaşlangıcı="Pazartesi")+1)+8</f>
        <v>45663</v>
      </c>
      <c r="C5" s="14">
        <v>45664.0</v>
      </c>
      <c r="D5" s="14">
        <v>45665.0</v>
      </c>
      <c r="E5" s="14">
        <v>45666.0</v>
      </c>
      <c r="F5" s="14">
        <v>45667.0</v>
      </c>
      <c r="G5" s="14">
        <v>45668.0</v>
      </c>
      <c r="H5" s="14">
        <v>45669.0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11">
        <f t="array" ref="B7:H7">GünlerVeHaftalar+DATE(TakvimYılı,1,1)-WEEKDAY(DATE(TakvimYılı,1,1),(HaftaBaşlangıcı="Pazartesi")+1)+15</f>
        <v>45670</v>
      </c>
      <c r="C7" s="11">
        <v>45671.0</v>
      </c>
      <c r="D7" s="11">
        <v>45672.0</v>
      </c>
      <c r="E7" s="11">
        <v>45673.0</v>
      </c>
      <c r="F7" s="11">
        <v>45674.0</v>
      </c>
      <c r="G7" s="11">
        <v>45675.0</v>
      </c>
      <c r="H7" s="11">
        <v>45676.0</v>
      </c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1"/>
      <c r="B9" s="14">
        <f t="array" ref="B9:H9">GünlerVeHaftalar+DATE(TakvimYılı,1,1)-WEEKDAY(DATE(TakvimYılı,1,1),(HaftaBaşlangıcı="Pazartesi")+1)+22</f>
        <v>45677</v>
      </c>
      <c r="C9" s="14">
        <v>45678.0</v>
      </c>
      <c r="D9" s="14">
        <v>45679.0</v>
      </c>
      <c r="E9" s="14">
        <v>45680.0</v>
      </c>
      <c r="F9" s="14">
        <v>45681.0</v>
      </c>
      <c r="G9" s="14">
        <v>45682.0</v>
      </c>
      <c r="H9" s="14">
        <v>45683.0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1">
        <f t="array" ref="B11:H11">GünlerVeHaftalar+DATE(TakvimYılı,1,1)-WEEKDAY(DATE(TakvimYılı,1,1),(HaftaBaşlangıcı="Pazartesi")+1)+29</f>
        <v>45684</v>
      </c>
      <c r="C11" s="11">
        <v>45685.0</v>
      </c>
      <c r="D11" s="11">
        <v>45686.0</v>
      </c>
      <c r="E11" s="11">
        <v>45687.0</v>
      </c>
      <c r="F11" s="11">
        <v>45688.0</v>
      </c>
      <c r="G11" s="11">
        <v>45689.0</v>
      </c>
      <c r="H11" s="11">
        <v>45690.0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4">
        <f t="array" ref="B13:C13">GünlerVeHaftalar+DATE(TakvimYılı,1,1)-WEEKDAY(DATE(TakvimYılı,1,1),(HaftaBaşlangıcı="Pazartesi")+1)+36</f>
        <v>45691</v>
      </c>
      <c r="C13" s="14">
        <v>45692.0</v>
      </c>
      <c r="D13" s="17" t="s">
        <v>4</v>
      </c>
      <c r="E13" s="18"/>
      <c r="F13" s="19"/>
      <c r="G13" s="19"/>
      <c r="H13" s="20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1"/>
      <c r="E14" s="22"/>
      <c r="F14" s="23"/>
      <c r="G14" s="23"/>
      <c r="H14" s="2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4945F"/>
    <pageSetUpPr fitToPage="1"/>
  </sheetPr>
  <sheetViews>
    <sheetView showGridLines="0" workbookViewId="0"/>
  </sheetViews>
  <sheetFormatPr customHeight="1" defaultColWidth="12.63" defaultRowHeight="15.0"/>
  <cols>
    <col customWidth="1" min="1" max="1" width="12.25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"Ekim "&amp;TakvimYılı</f>
        <v>Ekim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GünlerVeHaftalar+DATE(TakvimYılı,10,1)-WEEKDAY(DATE(TakvimYılı,10,1),(HaftaBaşlangıcı="Pazartesi")+1)+1</f>
        <v>45929</v>
      </c>
      <c r="C3" s="11">
        <v>45930.0</v>
      </c>
      <c r="D3" s="11">
        <v>45931.0</v>
      </c>
      <c r="E3" s="11">
        <v>45932.0</v>
      </c>
      <c r="F3" s="11">
        <v>45933.0</v>
      </c>
      <c r="G3" s="11">
        <v>45934.0</v>
      </c>
      <c r="H3" s="11">
        <v>45935.0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GünlerVeHaftalar+DATE(TakvimYılı,10,1)-WEEKDAY(DATE(TakvimYılı,10,1),(HaftaBaşlangıcı="Pazartesi")+1)+8</f>
        <v>45936</v>
      </c>
      <c r="C5" s="26">
        <v>45937.0</v>
      </c>
      <c r="D5" s="26">
        <v>45938.0</v>
      </c>
      <c r="E5" s="26">
        <v>45939.0</v>
      </c>
      <c r="F5" s="26">
        <v>45940.0</v>
      </c>
      <c r="G5" s="26">
        <v>45941.0</v>
      </c>
      <c r="H5" s="26">
        <v>45942.0</v>
      </c>
      <c r="I5" s="30"/>
    </row>
    <row r="6" ht="57.75" customHeight="1">
      <c r="A6" s="1" t="s">
        <v>17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GünlerVeHaftalar+DATE(TakvimYılı,10,1)-WEEKDAY(DATE(TakvimYılı,10,1),(HaftaBaşlangıcı="Pazartesi")+1)+15</f>
        <v>45943</v>
      </c>
      <c r="C7" s="11">
        <v>45944.0</v>
      </c>
      <c r="D7" s="11">
        <v>45945.0</v>
      </c>
      <c r="E7" s="11">
        <v>45946.0</v>
      </c>
      <c r="F7" s="11">
        <v>45947.0</v>
      </c>
      <c r="G7" s="11">
        <v>45948.0</v>
      </c>
      <c r="H7" s="11">
        <v>45949.0</v>
      </c>
      <c r="I7" s="27"/>
    </row>
    <row r="8" ht="57.75" customHeight="1">
      <c r="A8" s="1" t="s">
        <v>18</v>
      </c>
      <c r="B8" s="1"/>
      <c r="C8" s="1"/>
      <c r="D8" s="31" t="s">
        <v>19</v>
      </c>
      <c r="E8" s="1"/>
      <c r="F8" s="1"/>
      <c r="G8" s="1"/>
      <c r="H8" s="1"/>
    </row>
    <row r="9" ht="19.5" customHeight="1">
      <c r="A9" s="1"/>
      <c r="B9" s="26">
        <f t="array" ref="B9:H9">GünlerVeHaftalar+DATE(TakvimYılı,10,1)-WEEKDAY(DATE(TakvimYılı,10,1),(HaftaBaşlangıcı="Pazartesi")+1)+22</f>
        <v>45950</v>
      </c>
      <c r="C9" s="26">
        <v>45951.0</v>
      </c>
      <c r="D9" s="26">
        <v>45952.0</v>
      </c>
      <c r="E9" s="26">
        <v>45953.0</v>
      </c>
      <c r="F9" s="26">
        <v>45954.0</v>
      </c>
      <c r="G9" s="26">
        <v>45955.0</v>
      </c>
      <c r="H9" s="26">
        <v>45956.0</v>
      </c>
      <c r="I9" s="29" t="s">
        <v>20</v>
      </c>
    </row>
    <row r="10" ht="106.5" customHeight="1">
      <c r="A10" s="1" t="s">
        <v>21</v>
      </c>
      <c r="B10" s="32" t="s">
        <v>22</v>
      </c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GünlerVeHaftalar+DATE(TakvimYılı,10,1)-WEEKDAY(DATE(TakvimYılı,10,1),(HaftaBaşlangıcı="Pazartesi")+1)+29</f>
        <v>45957</v>
      </c>
      <c r="C11" s="11">
        <v>45958.0</v>
      </c>
      <c r="D11" s="11">
        <v>45959.0</v>
      </c>
      <c r="E11" s="11">
        <v>45960.0</v>
      </c>
      <c r="F11" s="11">
        <v>45961.0</v>
      </c>
      <c r="G11" s="11">
        <v>45962.0</v>
      </c>
      <c r="H11" s="11">
        <v>45963.0</v>
      </c>
      <c r="I11" s="29" t="s">
        <v>23</v>
      </c>
    </row>
    <row r="12" ht="92.25" customHeight="1">
      <c r="A12" s="1" t="s">
        <v>24</v>
      </c>
      <c r="B12" s="1"/>
      <c r="C12" s="33" t="s">
        <v>25</v>
      </c>
      <c r="D12" s="33" t="s">
        <v>25</v>
      </c>
      <c r="E12" s="1"/>
      <c r="F12" s="1"/>
      <c r="G12" s="1"/>
      <c r="H12" s="1"/>
    </row>
    <row r="13" ht="19.5" customHeight="1">
      <c r="A13" s="1"/>
      <c r="B13" s="26">
        <f t="array" ref="B13:C13">GünlerVeHaftalar+DATE(TakvimYılı,10,1)-WEEKDAY(DATE(TakvimYılı,10,1),(HaftaBaşlangıcı="Pazartesi")+1)+36</f>
        <v>45964</v>
      </c>
      <c r="C13" s="26">
        <v>45965.0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I5:S6"/>
    <mergeCell ref="I7:S8"/>
    <mergeCell ref="I9:S10"/>
    <mergeCell ref="I11:S12"/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D1D13"/>
    <pageSetUpPr fitToPage="1"/>
  </sheetPr>
  <sheetViews>
    <sheetView showGridLines="0" workbookViewId="0"/>
  </sheetViews>
  <sheetFormatPr customHeight="1" defaultColWidth="12.63" defaultRowHeight="15.0"/>
  <cols>
    <col customWidth="1" min="1" max="1" width="13.25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"Kasım "&amp;TakvimYılı</f>
        <v>Kasım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GünlerVeHaftalar+DATE(TakvimYılı,11,1)-WEEKDAY(DATE(TakvimYılı,11,1),(HaftaBaşlangıcı="Pazartesi")+1)+1</f>
        <v>45957</v>
      </c>
      <c r="C3" s="11">
        <v>45958.0</v>
      </c>
      <c r="D3" s="11">
        <v>45959.0</v>
      </c>
      <c r="E3" s="11">
        <v>45960.0</v>
      </c>
      <c r="F3" s="11">
        <v>45961.0</v>
      </c>
      <c r="G3" s="11">
        <v>45962.0</v>
      </c>
      <c r="H3" s="11">
        <v>45963.0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GünlerVeHaftalar+DATE(TakvimYılı,11,1)-WEEKDAY(DATE(TakvimYılı,11,1),(HaftaBaşlangıcı="Pazartesi")+1)+8</f>
        <v>45964</v>
      </c>
      <c r="C5" s="26">
        <v>45965.0</v>
      </c>
      <c r="D5" s="26">
        <v>45966.0</v>
      </c>
      <c r="E5" s="26">
        <v>45967.0</v>
      </c>
      <c r="F5" s="26">
        <v>45968.0</v>
      </c>
      <c r="G5" s="26">
        <v>45969.0</v>
      </c>
      <c r="H5" s="26">
        <v>45970.0</v>
      </c>
      <c r="I5" s="34" t="s">
        <v>26</v>
      </c>
    </row>
    <row r="6" ht="57.75" customHeight="1">
      <c r="A6" s="1" t="s">
        <v>27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GünlerVeHaftalar+DATE(TakvimYılı,11,1)-WEEKDAY(DATE(TakvimYılı,11,1),(HaftaBaşlangıcı="Pazartesi")+1)+15</f>
        <v>45971</v>
      </c>
      <c r="C7" s="11">
        <v>45972.0</v>
      </c>
      <c r="D7" s="11">
        <v>45973.0</v>
      </c>
      <c r="E7" s="11">
        <v>45974.0</v>
      </c>
      <c r="F7" s="11">
        <v>45975.0</v>
      </c>
      <c r="G7" s="11">
        <v>45976.0</v>
      </c>
      <c r="H7" s="11">
        <v>45977.0</v>
      </c>
      <c r="I7" s="34" t="s">
        <v>28</v>
      </c>
    </row>
    <row r="8" ht="57.75" customHeight="1">
      <c r="A8" s="1" t="s">
        <v>29</v>
      </c>
      <c r="B8" s="1"/>
      <c r="C8" s="1"/>
      <c r="D8" s="1"/>
      <c r="E8" s="35" t="s">
        <v>30</v>
      </c>
      <c r="F8" s="1"/>
      <c r="G8" s="1"/>
      <c r="H8" s="1"/>
    </row>
    <row r="9" ht="19.5" customHeight="1">
      <c r="A9" s="1"/>
      <c r="B9" s="26">
        <f t="array" ref="B9:H9">GünlerVeHaftalar+DATE(TakvimYılı,11,1)-WEEKDAY(DATE(TakvimYılı,11,1),(HaftaBaşlangıcı="Pazartesi")+1)+22</f>
        <v>45978</v>
      </c>
      <c r="C9" s="26">
        <v>45979.0</v>
      </c>
      <c r="D9" s="26">
        <v>45980.0</v>
      </c>
      <c r="E9" s="26">
        <v>45981.0</v>
      </c>
      <c r="F9" s="26">
        <v>45982.0</v>
      </c>
      <c r="G9" s="26">
        <v>45983.0</v>
      </c>
      <c r="H9" s="26">
        <v>45984.0</v>
      </c>
      <c r="I9" s="34" t="s">
        <v>31</v>
      </c>
    </row>
    <row r="10" ht="57.75" customHeight="1">
      <c r="A10" s="1" t="s">
        <v>32</v>
      </c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GünlerVeHaftalar+DATE(TakvimYılı,11,1)-WEEKDAY(DATE(TakvimYılı,11,1),(HaftaBaşlangıcı="Pazartesi")+1)+29</f>
        <v>45985</v>
      </c>
      <c r="C11" s="11">
        <v>45986.0</v>
      </c>
      <c r="D11" s="11">
        <v>45987.0</v>
      </c>
      <c r="E11" s="11">
        <v>45988.0</v>
      </c>
      <c r="F11" s="11">
        <v>45989.0</v>
      </c>
      <c r="G11" s="11">
        <v>45990.0</v>
      </c>
      <c r="H11" s="11">
        <v>45991.0</v>
      </c>
      <c r="I11" s="34" t="s">
        <v>33</v>
      </c>
    </row>
    <row r="12" ht="57.75" customHeight="1">
      <c r="A12" s="1" t="s">
        <v>34</v>
      </c>
      <c r="B12" s="36" t="s">
        <v>35</v>
      </c>
      <c r="C12" s="37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GünlerVeHaftalar+DATE(TakvimYılı,11,1)-WEEKDAY(DATE(TakvimYılı,11,1),(HaftaBaşlangıcı="Pazartesi")+1)+36</f>
        <v>45992</v>
      </c>
      <c r="C13" s="26">
        <v>45993.0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38" t="s">
        <v>36</v>
      </c>
      <c r="C14" s="39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5:S6"/>
    <mergeCell ref="I7:S8"/>
    <mergeCell ref="I9:S10"/>
    <mergeCell ref="I11:S12"/>
    <mergeCell ref="D13:D14"/>
    <mergeCell ref="E13:H14"/>
    <mergeCell ref="B14:C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C0C0C"/>
    <pageSetUpPr fitToPage="1"/>
  </sheetPr>
  <sheetViews>
    <sheetView showGridLines="0" workbookViewId="0"/>
  </sheetViews>
  <sheetFormatPr customHeight="1" defaultColWidth="12.63" defaultRowHeight="15.0"/>
  <cols>
    <col customWidth="1" min="1" max="1" width="14.88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"Aralık "&amp;TakvimYılı</f>
        <v>Aralık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GünlerVeHaftalar+DATE(TakvimYılı,12,1)-WEEKDAY(DATE(TakvimYılı,12,1),(HaftaBaşlangıcı="Pazartesi")+1)+1</f>
        <v>45992</v>
      </c>
      <c r="C3" s="11">
        <v>45993.0</v>
      </c>
      <c r="D3" s="11">
        <v>45994.0</v>
      </c>
      <c r="E3" s="11">
        <v>45995.0</v>
      </c>
      <c r="F3" s="11">
        <v>45996.0</v>
      </c>
      <c r="G3" s="11">
        <v>45997.0</v>
      </c>
      <c r="H3" s="11">
        <v>45998.0</v>
      </c>
      <c r="I3" s="34" t="s">
        <v>37</v>
      </c>
    </row>
    <row r="4" ht="50.25" customHeight="1">
      <c r="A4" s="1" t="s">
        <v>38</v>
      </c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GünlerVeHaftalar+DATE(TakvimYılı,12,1)-WEEKDAY(DATE(TakvimYılı,12,1),(HaftaBaşlangıcı="Pazartesi")+1)+8</f>
        <v>45999</v>
      </c>
      <c r="C5" s="26">
        <v>46000.0</v>
      </c>
      <c r="D5" s="26">
        <v>46001.0</v>
      </c>
      <c r="E5" s="26">
        <v>46002.0</v>
      </c>
      <c r="F5" s="26">
        <v>46003.0</v>
      </c>
      <c r="G5" s="26">
        <v>46004.0</v>
      </c>
      <c r="H5" s="26">
        <v>46005.0</v>
      </c>
      <c r="I5" s="34" t="s">
        <v>39</v>
      </c>
    </row>
    <row r="6" ht="57.75" customHeight="1">
      <c r="A6" s="1" t="s">
        <v>40</v>
      </c>
      <c r="B6" s="15" t="s">
        <v>41</v>
      </c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GünlerVeHaftalar+DATE(TakvimYılı,12,1)-WEEKDAY(DATE(TakvimYılı,12,1),(HaftaBaşlangıcı="Pazartesi")+1)+15</f>
        <v>46006</v>
      </c>
      <c r="C7" s="11">
        <v>46007.0</v>
      </c>
      <c r="D7" s="11">
        <v>46008.0</v>
      </c>
      <c r="E7" s="11">
        <v>46009.0</v>
      </c>
      <c r="F7" s="11">
        <v>46010.0</v>
      </c>
      <c r="G7" s="11">
        <v>46011.0</v>
      </c>
      <c r="H7" s="11">
        <v>46012.0</v>
      </c>
      <c r="I7" s="29" t="s">
        <v>42</v>
      </c>
    </row>
    <row r="8" ht="57.75" customHeight="1">
      <c r="A8" s="1" t="s">
        <v>43</v>
      </c>
      <c r="B8" s="40" t="s">
        <v>44</v>
      </c>
      <c r="C8" s="41" t="s">
        <v>44</v>
      </c>
      <c r="D8" s="1"/>
      <c r="E8" s="1"/>
      <c r="F8" s="42" t="s">
        <v>45</v>
      </c>
      <c r="G8" s="1"/>
      <c r="H8" s="1"/>
    </row>
    <row r="9" ht="19.5" customHeight="1">
      <c r="A9" s="1"/>
      <c r="B9" s="26">
        <f t="array" ref="B9:H9">GünlerVeHaftalar+DATE(TakvimYılı,12,1)-WEEKDAY(DATE(TakvimYılı,12,1),(HaftaBaşlangıcı="Pazartesi")+1)+22</f>
        <v>46013</v>
      </c>
      <c r="C9" s="26">
        <v>46014.0</v>
      </c>
      <c r="D9" s="26">
        <v>46015.0</v>
      </c>
      <c r="E9" s="26">
        <v>46016.0</v>
      </c>
      <c r="F9" s="26">
        <v>46017.0</v>
      </c>
      <c r="G9" s="26">
        <v>46018.0</v>
      </c>
      <c r="H9" s="26">
        <v>46019.0</v>
      </c>
      <c r="I9" s="29" t="s">
        <v>46</v>
      </c>
    </row>
    <row r="10" ht="57.75" customHeight="1">
      <c r="A10" s="1" t="s">
        <v>47</v>
      </c>
      <c r="B10" s="43" t="s">
        <v>48</v>
      </c>
      <c r="C10" s="15"/>
      <c r="D10" s="15"/>
      <c r="E10" s="15"/>
      <c r="F10" s="32" t="s">
        <v>49</v>
      </c>
      <c r="G10" s="15"/>
      <c r="H10" s="15"/>
    </row>
    <row r="11" ht="19.5" customHeight="1">
      <c r="A11" s="1"/>
      <c r="B11" s="11">
        <f t="array" ref="B11:H11">GünlerVeHaftalar+DATE(TakvimYılı,12,1)-WEEKDAY(DATE(TakvimYılı,12,1),(HaftaBaşlangıcı="Pazartesi")+1)+29</f>
        <v>46020</v>
      </c>
      <c r="C11" s="11">
        <v>46021.0</v>
      </c>
      <c r="D11" s="11">
        <v>46022.0</v>
      </c>
      <c r="E11" s="11">
        <v>46023.0</v>
      </c>
      <c r="F11" s="11">
        <v>46024.0</v>
      </c>
      <c r="G11" s="11">
        <v>46025.0</v>
      </c>
      <c r="H11" s="11">
        <v>46026.0</v>
      </c>
    </row>
    <row r="12" ht="99.0" customHeight="1">
      <c r="A12" s="1"/>
      <c r="B12" s="29" t="s">
        <v>50</v>
      </c>
      <c r="C12" s="29" t="s">
        <v>51</v>
      </c>
      <c r="D12" s="1" t="s">
        <v>52</v>
      </c>
      <c r="E12" s="1"/>
      <c r="F12" s="1"/>
      <c r="G12" s="1"/>
      <c r="H12" s="1"/>
    </row>
    <row r="13" ht="19.5" customHeight="1">
      <c r="A13" s="1"/>
      <c r="B13" s="26">
        <f t="array" ref="B13:C13">GünlerVeHaftalar+DATE(TakvimYılı,12,1)-WEEKDAY(DATE(TakvimYılı,12,1),(HaftaBaşlangıcı="Pazartesi")+1)+36</f>
        <v>46027</v>
      </c>
      <c r="C13" s="26">
        <v>46028.0</v>
      </c>
      <c r="D13" s="17" t="s">
        <v>4</v>
      </c>
      <c r="E13" s="44" t="s">
        <v>53</v>
      </c>
      <c r="F13" s="19"/>
      <c r="G13" s="19"/>
      <c r="H13" s="20"/>
    </row>
    <row r="14" ht="109.5" customHeight="1">
      <c r="A14" s="1"/>
      <c r="C14" s="32" t="s">
        <v>54</v>
      </c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I3:S4"/>
    <mergeCell ref="I5:S6"/>
    <mergeCell ref="I7:S8"/>
    <mergeCell ref="I9:S10"/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C7226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"Şubat "&amp;TakvimYılı</f>
        <v>Şubat 2025</v>
      </c>
      <c r="C1" s="3"/>
      <c r="D1" s="3"/>
      <c r="E1" s="4"/>
      <c r="F1" s="4"/>
      <c r="G1" s="4"/>
      <c r="H1" s="2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GünlerVeHaftalar+DATE(TakvimYılı,2,1)-WEEKDAY(DATE(TakvimYılı,2,1),(HaftaBaşlangıcı="Pazartesi")+1)+1</f>
        <v>45684</v>
      </c>
      <c r="C3" s="11">
        <v>45685.0</v>
      </c>
      <c r="D3" s="11">
        <v>45686.0</v>
      </c>
      <c r="E3" s="11">
        <v>45687.0</v>
      </c>
      <c r="F3" s="11">
        <v>45688.0</v>
      </c>
      <c r="G3" s="11">
        <v>45689.0</v>
      </c>
      <c r="H3" s="11">
        <v>45690.0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GünlerVeHaftalar+DATE(TakvimYılı,2,1)-WEEKDAY(DATE(TakvimYılı,2,1),(HaftaBaşlangıcı="Pazartesi")+1)+8</f>
        <v>45691</v>
      </c>
      <c r="C5" s="26">
        <v>45692.0</v>
      </c>
      <c r="D5" s="26">
        <v>45693.0</v>
      </c>
      <c r="E5" s="26">
        <v>45694.0</v>
      </c>
      <c r="F5" s="26">
        <v>45695.0</v>
      </c>
      <c r="G5" s="26">
        <v>45696.0</v>
      </c>
      <c r="H5" s="26">
        <v>45697.0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GünlerVeHaftalar+DATE(TakvimYılı,2,1)-WEEKDAY(DATE(TakvimYılı,2,1),(HaftaBaşlangıcı="Pazartesi")+1)+15</f>
        <v>45698</v>
      </c>
      <c r="C7" s="11">
        <v>45699.0</v>
      </c>
      <c r="D7" s="11">
        <v>45700.0</v>
      </c>
      <c r="E7" s="11">
        <v>45701.0</v>
      </c>
      <c r="F7" s="11">
        <v>45702.0</v>
      </c>
      <c r="G7" s="11">
        <v>45703.0</v>
      </c>
      <c r="H7" s="11">
        <v>45704.0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GünlerVeHaftalar+DATE(TakvimYılı,2,1)-WEEKDAY(DATE(TakvimYılı,2,1),(HaftaBaşlangıcı="Pazartesi")+1)+22</f>
        <v>45705</v>
      </c>
      <c r="C9" s="26">
        <v>45706.0</v>
      </c>
      <c r="D9" s="26">
        <v>45707.0</v>
      </c>
      <c r="E9" s="26">
        <v>45708.0</v>
      </c>
      <c r="F9" s="26">
        <v>45709.0</v>
      </c>
      <c r="G9" s="26">
        <v>45710.0</v>
      </c>
      <c r="H9" s="26">
        <v>45711.0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GünlerVeHaftalar+DATE(TakvimYılı,2,1)-WEEKDAY(DATE(TakvimYılı,2,1),(HaftaBaşlangıcı="Pazartesi")+1)+29</f>
        <v>45712</v>
      </c>
      <c r="C11" s="11">
        <v>45713.0</v>
      </c>
      <c r="D11" s="11">
        <v>45714.0</v>
      </c>
      <c r="E11" s="11">
        <v>45715.0</v>
      </c>
      <c r="F11" s="11">
        <v>45716.0</v>
      </c>
      <c r="G11" s="11">
        <v>45717.0</v>
      </c>
      <c r="H11" s="11">
        <v>45718.0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GünlerVeHaftalar+DATE(TakvimYılı,2,1)-WEEKDAY(DATE(TakvimYılı,2,1),(HaftaBaşlangıcı="Pazartesi")+1)+36</f>
        <v>45719</v>
      </c>
      <c r="C13" s="26">
        <v>45720.0</v>
      </c>
      <c r="D13" s="17" t="s">
        <v>4</v>
      </c>
      <c r="E13" s="18"/>
      <c r="F13" s="19"/>
      <c r="G13" s="19"/>
      <c r="H13" s="20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"Mart "&amp;TakvimYılı</f>
        <v>Mart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GünlerVeHaftalar+DATE(TakvimYılı,3,1)-WEEKDAY(DATE(TakvimYılı,3,1),(HaftaBaşlangıcı="Pazartesi")+1)+1</f>
        <v>45712</v>
      </c>
      <c r="C3" s="11">
        <v>45713.0</v>
      </c>
      <c r="D3" s="11">
        <v>45714.0</v>
      </c>
      <c r="E3" s="11">
        <v>45715.0</v>
      </c>
      <c r="F3" s="11">
        <v>45716.0</v>
      </c>
      <c r="G3" s="11">
        <v>45717.0</v>
      </c>
      <c r="H3" s="11">
        <v>45718.0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GünlerVeHaftalar+DATE(TakvimYılı,3,1)-WEEKDAY(DATE(TakvimYılı,3,1),(HaftaBaşlangıcı="Pazartesi")+1)+8</f>
        <v>45719</v>
      </c>
      <c r="C5" s="26">
        <v>45720.0</v>
      </c>
      <c r="D5" s="26">
        <v>45721.0</v>
      </c>
      <c r="E5" s="26">
        <v>45722.0</v>
      </c>
      <c r="F5" s="26">
        <v>45723.0</v>
      </c>
      <c r="G5" s="26">
        <v>45724.0</v>
      </c>
      <c r="H5" s="26">
        <v>45725.0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GünlerVeHaftalar+DATE(TakvimYılı,3,1)-WEEKDAY(DATE(TakvimYılı,3,1),(HaftaBaşlangıcı="Pazartesi")+1)+15</f>
        <v>45726</v>
      </c>
      <c r="C7" s="11">
        <v>45727.0</v>
      </c>
      <c r="D7" s="11">
        <v>45728.0</v>
      </c>
      <c r="E7" s="11">
        <v>45729.0</v>
      </c>
      <c r="F7" s="11">
        <v>45730.0</v>
      </c>
      <c r="G7" s="11">
        <v>45731.0</v>
      </c>
      <c r="H7" s="11">
        <v>45732.0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GünlerVeHaftalar+DATE(TakvimYılı,3,1)-WEEKDAY(DATE(TakvimYılı,3,1),(HaftaBaşlangıcı="Pazartesi")+1)+22</f>
        <v>45733</v>
      </c>
      <c r="C9" s="26">
        <v>45734.0</v>
      </c>
      <c r="D9" s="26">
        <v>45735.0</v>
      </c>
      <c r="E9" s="26">
        <v>45736.0</v>
      </c>
      <c r="F9" s="26">
        <v>45737.0</v>
      </c>
      <c r="G9" s="26">
        <v>45738.0</v>
      </c>
      <c r="H9" s="26">
        <v>45739.0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GünlerVeHaftalar+DATE(TakvimYılı,3,1)-WEEKDAY(DATE(TakvimYılı,3,1),(HaftaBaşlangıcı="Pazartesi")+1)+29</f>
        <v>45740</v>
      </c>
      <c r="C11" s="11">
        <v>45741.0</v>
      </c>
      <c r="D11" s="11">
        <v>45742.0</v>
      </c>
      <c r="E11" s="11">
        <v>45743.0</v>
      </c>
      <c r="F11" s="11">
        <v>45744.0</v>
      </c>
      <c r="G11" s="11">
        <v>45745.0</v>
      </c>
      <c r="H11" s="11">
        <v>45746.0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GünlerVeHaftalar+DATE(TakvimYılı,3,1)-WEEKDAY(DATE(TakvimYılı,3,1),(HaftaBaşlangıcı="Pazartesi")+1)+36</f>
        <v>45747</v>
      </c>
      <c r="C13" s="26">
        <v>45748.0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3D175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"Nisan "&amp;TakvimYılı</f>
        <v>Nisan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GünlerVeHaftalar+DATE(TakvimYılı,4,1)-WEEKDAY(DATE(TakvimYılı,4,1),(HaftaBaşlangıcı="Pazartesi")+1)+1</f>
        <v>45747</v>
      </c>
      <c r="C3" s="11">
        <v>45748.0</v>
      </c>
      <c r="D3" s="11">
        <v>45749.0</v>
      </c>
      <c r="E3" s="11">
        <v>45750.0</v>
      </c>
      <c r="F3" s="11">
        <v>45751.0</v>
      </c>
      <c r="G3" s="11">
        <v>45752.0</v>
      </c>
      <c r="H3" s="11">
        <v>45753.0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GünlerVeHaftalar+DATE(TakvimYılı,4,1)-WEEKDAY(DATE(TakvimYılı,4,1),(HaftaBaşlangıcı="Pazartesi")+1)+8</f>
        <v>45754</v>
      </c>
      <c r="C5" s="26">
        <v>45755.0</v>
      </c>
      <c r="D5" s="26">
        <v>45756.0</v>
      </c>
      <c r="E5" s="26">
        <v>45757.0</v>
      </c>
      <c r="F5" s="26">
        <v>45758.0</v>
      </c>
      <c r="G5" s="26">
        <v>45759.0</v>
      </c>
      <c r="H5" s="26">
        <v>45760.0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GünlerVeHaftalar+DATE(TakvimYılı,4,1)-WEEKDAY(DATE(TakvimYılı,4,1),(HaftaBaşlangıcı="Pazartesi")+1)+15</f>
        <v>45761</v>
      </c>
      <c r="C7" s="11">
        <v>45762.0</v>
      </c>
      <c r="D7" s="11">
        <v>45763.0</v>
      </c>
      <c r="E7" s="11">
        <v>45764.0</v>
      </c>
      <c r="F7" s="11">
        <v>45765.0</v>
      </c>
      <c r="G7" s="11">
        <v>45766.0</v>
      </c>
      <c r="H7" s="11">
        <v>45767.0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GünlerVeHaftalar+DATE(TakvimYılı,4,1)-WEEKDAY(DATE(TakvimYılı,4,1),(HaftaBaşlangıcı="Pazartesi")+1)+22</f>
        <v>45768</v>
      </c>
      <c r="C9" s="26">
        <v>45769.0</v>
      </c>
      <c r="D9" s="26">
        <v>45770.0</v>
      </c>
      <c r="E9" s="26">
        <v>45771.0</v>
      </c>
      <c r="F9" s="26">
        <v>45772.0</v>
      </c>
      <c r="G9" s="26">
        <v>45773.0</v>
      </c>
      <c r="H9" s="26">
        <v>45774.0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GünlerVeHaftalar+DATE(TakvimYılı,4,1)-WEEKDAY(DATE(TakvimYılı,4,1),(HaftaBaşlangıcı="Pazartesi")+1)+29</f>
        <v>45775</v>
      </c>
      <c r="C11" s="11">
        <v>45776.0</v>
      </c>
      <c r="D11" s="11">
        <v>45777.0</v>
      </c>
      <c r="E11" s="11">
        <v>45778.0</v>
      </c>
      <c r="F11" s="11">
        <v>45779.0</v>
      </c>
      <c r="G11" s="11">
        <v>45780.0</v>
      </c>
      <c r="H11" s="11">
        <v>45781.0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GünlerVeHaftalar+DATE(TakvimYılı,4,1)-WEEKDAY(DATE(TakvimYılı,4,1),(HaftaBaşlangıcı="Pazartesi")+1)+36</f>
        <v>45782</v>
      </c>
      <c r="C13" s="26">
        <v>45783.0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1E0A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"Mayıs "&amp;TakvimYılı</f>
        <v>Mayıs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GünlerVeHaftalar+DATE(TakvimYılı,5,1)-WEEKDAY(DATE(TakvimYılı,5,1),(HaftaBaşlangıcı="Pazartesi")+1)+1</f>
        <v>45775</v>
      </c>
      <c r="C3" s="11">
        <v>45776.0</v>
      </c>
      <c r="D3" s="11">
        <v>45777.0</v>
      </c>
      <c r="E3" s="11">
        <v>45778.0</v>
      </c>
      <c r="F3" s="11">
        <v>45779.0</v>
      </c>
      <c r="G3" s="11">
        <v>45780.0</v>
      </c>
      <c r="H3" s="11">
        <v>45781.0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GünlerVeHaftalar+DATE(TakvimYılı,5,1)-WEEKDAY(DATE(TakvimYılı,5,1),(HaftaBaşlangıcı="Pazartesi")+1)+8</f>
        <v>45782</v>
      </c>
      <c r="C5" s="26">
        <v>45783.0</v>
      </c>
      <c r="D5" s="26">
        <v>45784.0</v>
      </c>
      <c r="E5" s="26">
        <v>45785.0</v>
      </c>
      <c r="F5" s="26">
        <v>45786.0</v>
      </c>
      <c r="G5" s="26">
        <v>45787.0</v>
      </c>
      <c r="H5" s="26">
        <v>45788.0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GünlerVeHaftalar+DATE(TakvimYılı,5,1)-WEEKDAY(DATE(TakvimYılı,5,1),(HaftaBaşlangıcı="Pazartesi")+1)+15</f>
        <v>45789</v>
      </c>
      <c r="C7" s="11">
        <v>45790.0</v>
      </c>
      <c r="D7" s="11">
        <v>45791.0</v>
      </c>
      <c r="E7" s="11">
        <v>45792.0</v>
      </c>
      <c r="F7" s="11">
        <v>45793.0</v>
      </c>
      <c r="G7" s="11">
        <v>45794.0</v>
      </c>
      <c r="H7" s="11">
        <v>45795.0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GünlerVeHaftalar+DATE(TakvimYılı,5,1)-WEEKDAY(DATE(TakvimYılı,5,1),(HaftaBaşlangıcı="Pazartesi")+1)+22</f>
        <v>45796</v>
      </c>
      <c r="C9" s="26">
        <v>45797.0</v>
      </c>
      <c r="D9" s="26">
        <v>45798.0</v>
      </c>
      <c r="E9" s="26">
        <v>45799.0</v>
      </c>
      <c r="F9" s="26">
        <v>45800.0</v>
      </c>
      <c r="G9" s="26">
        <v>45801.0</v>
      </c>
      <c r="H9" s="26">
        <v>45802.0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GünlerVeHaftalar+DATE(TakvimYılı,5,1)-WEEKDAY(DATE(TakvimYılı,5,1),(HaftaBaşlangıcı="Pazartesi")+1)+29</f>
        <v>45803</v>
      </c>
      <c r="C11" s="11">
        <v>45804.0</v>
      </c>
      <c r="D11" s="11">
        <v>45805.0</v>
      </c>
      <c r="E11" s="11">
        <v>45806.0</v>
      </c>
      <c r="F11" s="11">
        <v>45807.0</v>
      </c>
      <c r="G11" s="11">
        <v>45808.0</v>
      </c>
      <c r="H11" s="11">
        <v>45809.0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GünlerVeHaftalar+DATE(TakvimYılı,5,1)-WEEKDAY(DATE(TakvimYılı,5,1),(HaftaBaşlangıcı="Pazartesi")+1)+36</f>
        <v>45810</v>
      </c>
      <c r="C13" s="26">
        <v>45811.0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EFD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"Haziran "&amp;TakvimYılı</f>
        <v>Haziran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GünlerVeHaftalar+DATE(TakvimYılı,6,1)-WEEKDAY(DATE(TakvimYılı,6,1),(HaftaBaşlangıcı="Pazartesi")+1)+1</f>
        <v>45803</v>
      </c>
      <c r="C3" s="11">
        <v>45804.0</v>
      </c>
      <c r="D3" s="11">
        <v>45805.0</v>
      </c>
      <c r="E3" s="11">
        <v>45806.0</v>
      </c>
      <c r="F3" s="11">
        <v>45807.0</v>
      </c>
      <c r="G3" s="11">
        <v>45808.0</v>
      </c>
      <c r="H3" s="11">
        <v>45809.0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GünlerVeHaftalar+DATE(TakvimYılı,6,1)-WEEKDAY(DATE(TakvimYılı,6,1),(HaftaBaşlangıcı="Pazartesi")+1)+8</f>
        <v>45810</v>
      </c>
      <c r="C5" s="26">
        <v>45811.0</v>
      </c>
      <c r="D5" s="26">
        <v>45812.0</v>
      </c>
      <c r="E5" s="26">
        <v>45813.0</v>
      </c>
      <c r="F5" s="26">
        <v>45814.0</v>
      </c>
      <c r="G5" s="26">
        <v>45815.0</v>
      </c>
      <c r="H5" s="26">
        <v>45816.0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GünlerVeHaftalar+DATE(TakvimYılı,6,1)-WEEKDAY(DATE(TakvimYılı,6,1),(HaftaBaşlangıcı="Pazartesi")+1)+15</f>
        <v>45817</v>
      </c>
      <c r="C7" s="11">
        <v>45818.0</v>
      </c>
      <c r="D7" s="11">
        <v>45819.0</v>
      </c>
      <c r="E7" s="11">
        <v>45820.0</v>
      </c>
      <c r="F7" s="11">
        <v>45821.0</v>
      </c>
      <c r="G7" s="11">
        <v>45822.0</v>
      </c>
      <c r="H7" s="11">
        <v>45823.0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GünlerVeHaftalar+DATE(TakvimYılı,6,1)-WEEKDAY(DATE(TakvimYılı,6,1),(HaftaBaşlangıcı="Pazartesi")+1)+22</f>
        <v>45824</v>
      </c>
      <c r="C9" s="26">
        <v>45825.0</v>
      </c>
      <c r="D9" s="26">
        <v>45826.0</v>
      </c>
      <c r="E9" s="26">
        <v>45827.0</v>
      </c>
      <c r="F9" s="26">
        <v>45828.0</v>
      </c>
      <c r="G9" s="26">
        <v>45829.0</v>
      </c>
      <c r="H9" s="26">
        <v>45830.0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GünlerVeHaftalar+DATE(TakvimYılı,6,1)-WEEKDAY(DATE(TakvimYılı,6,1),(HaftaBaşlangıcı="Pazartesi")+1)+29</f>
        <v>45831</v>
      </c>
      <c r="C11" s="11">
        <v>45832.0</v>
      </c>
      <c r="D11" s="11">
        <v>45833.0</v>
      </c>
      <c r="E11" s="11">
        <v>45834.0</v>
      </c>
      <c r="F11" s="11">
        <v>45835.0</v>
      </c>
      <c r="G11" s="11">
        <v>45836.0</v>
      </c>
      <c r="H11" s="11">
        <v>45837.0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GünlerVeHaftalar+DATE(TakvimYılı,6,1)-WEEKDAY(DATE(TakvimYılı,6,1),(HaftaBaşlangıcı="Pazartesi")+1)+36</f>
        <v>45838</v>
      </c>
      <c r="C13" s="26">
        <v>45839.0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F6F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"Temmuz "&amp;TakvimYılı</f>
        <v>Temmuz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GünlerVeHaftalar+DATE(TakvimYılı,7,1)-WEEKDAY(DATE(TakvimYılı,7,1),(HaftaBaşlangıcı="Pazartesi")+1)+1</f>
        <v>45838</v>
      </c>
      <c r="C3" s="11">
        <v>45839.0</v>
      </c>
      <c r="D3" s="11">
        <v>45840.0</v>
      </c>
      <c r="E3" s="11">
        <v>45841.0</v>
      </c>
      <c r="F3" s="11">
        <v>45842.0</v>
      </c>
      <c r="G3" s="11">
        <v>45843.0</v>
      </c>
      <c r="H3" s="11">
        <v>45844.0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GünlerVeHaftalar+DATE(TakvimYılı,7,1)-WEEKDAY(DATE(TakvimYılı,7,1),(HaftaBaşlangıcı="Pazartesi")+1)+8</f>
        <v>45845</v>
      </c>
      <c r="C5" s="26">
        <v>45846.0</v>
      </c>
      <c r="D5" s="26">
        <v>45847.0</v>
      </c>
      <c r="E5" s="26">
        <v>45848.0</v>
      </c>
      <c r="F5" s="26">
        <v>45849.0</v>
      </c>
      <c r="G5" s="26">
        <v>45850.0</v>
      </c>
      <c r="H5" s="26">
        <v>45851.0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GünlerVeHaftalar+DATE(TakvimYılı,7,1)-WEEKDAY(DATE(TakvimYılı,7,1),(HaftaBaşlangıcı="Pazartesi")+1)+15</f>
        <v>45852</v>
      </c>
      <c r="C7" s="11">
        <v>45853.0</v>
      </c>
      <c r="D7" s="11">
        <v>45854.0</v>
      </c>
      <c r="E7" s="11">
        <v>45855.0</v>
      </c>
      <c r="F7" s="11">
        <v>45856.0</v>
      </c>
      <c r="G7" s="11">
        <v>45857.0</v>
      </c>
      <c r="H7" s="11">
        <v>45858.0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GünlerVeHaftalar+DATE(TakvimYılı,7,1)-WEEKDAY(DATE(TakvimYılı,7,1),(HaftaBaşlangıcı="Pazartesi")+1)+22</f>
        <v>45859</v>
      </c>
      <c r="C9" s="26">
        <v>45860.0</v>
      </c>
      <c r="D9" s="26">
        <v>45861.0</v>
      </c>
      <c r="E9" s="26">
        <v>45862.0</v>
      </c>
      <c r="F9" s="26">
        <v>45863.0</v>
      </c>
      <c r="G9" s="26">
        <v>45864.0</v>
      </c>
      <c r="H9" s="26">
        <v>45865.0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GünlerVeHaftalar+DATE(TakvimYılı,7,1)-WEEKDAY(DATE(TakvimYılı,7,1),(HaftaBaşlangıcı="Pazartesi")+1)+29</f>
        <v>45866</v>
      </c>
      <c r="C11" s="11">
        <v>45867.0</v>
      </c>
      <c r="D11" s="11">
        <v>45868.0</v>
      </c>
      <c r="E11" s="11">
        <v>45869.0</v>
      </c>
      <c r="F11" s="11">
        <v>45870.0</v>
      </c>
      <c r="G11" s="11">
        <v>45871.0</v>
      </c>
      <c r="H11" s="11">
        <v>45872.0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GünlerVeHaftalar+DATE(TakvimYılı,7,1)-WEEKDAY(DATE(TakvimYılı,7,1),(HaftaBaşlangıcı="Pazartesi")+1)+36</f>
        <v>45873</v>
      </c>
      <c r="C13" s="26">
        <v>45874.0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2D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"Ağustos "&amp;TakvimYılı</f>
        <v>Ağustos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GünlerVeHaftalar+DATE(TakvimYılı,8,1)-WEEKDAY(DATE(TakvimYılı,8,1),(HaftaBaşlangıcı="Pazartesi")+1)+1</f>
        <v>45866</v>
      </c>
      <c r="C3" s="11">
        <v>45867.0</v>
      </c>
      <c r="D3" s="11">
        <v>45868.0</v>
      </c>
      <c r="E3" s="11">
        <v>45869.0</v>
      </c>
      <c r="F3" s="11">
        <v>45870.0</v>
      </c>
      <c r="G3" s="11">
        <v>45871.0</v>
      </c>
      <c r="H3" s="11">
        <v>45872.0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GünlerVeHaftalar+DATE(TakvimYılı,8,1)-WEEKDAY(DATE(TakvimYılı,8,1),(HaftaBaşlangıcı="Pazartesi")+1)+8</f>
        <v>45873</v>
      </c>
      <c r="C5" s="26">
        <v>45874.0</v>
      </c>
      <c r="D5" s="26">
        <v>45875.0</v>
      </c>
      <c r="E5" s="26">
        <v>45876.0</v>
      </c>
      <c r="F5" s="26">
        <v>45877.0</v>
      </c>
      <c r="G5" s="26">
        <v>45878.0</v>
      </c>
      <c r="H5" s="26">
        <v>45879.0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GünlerVeHaftalar+DATE(TakvimYılı,8,1)-WEEKDAY(DATE(TakvimYılı,8,1),(HaftaBaşlangıcı="Pazartesi")+1)+15</f>
        <v>45880</v>
      </c>
      <c r="C7" s="11">
        <v>45881.0</v>
      </c>
      <c r="D7" s="11">
        <v>45882.0</v>
      </c>
      <c r="E7" s="11">
        <v>45883.0</v>
      </c>
      <c r="F7" s="11">
        <v>45884.0</v>
      </c>
      <c r="G7" s="11">
        <v>45885.0</v>
      </c>
      <c r="H7" s="11">
        <v>45886.0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GünlerVeHaftalar+DATE(TakvimYılı,8,1)-WEEKDAY(DATE(TakvimYılı,8,1),(HaftaBaşlangıcı="Pazartesi")+1)+22</f>
        <v>45887</v>
      </c>
      <c r="C9" s="26">
        <v>45888.0</v>
      </c>
      <c r="D9" s="26">
        <v>45889.0</v>
      </c>
      <c r="E9" s="26">
        <v>45890.0</v>
      </c>
      <c r="F9" s="26">
        <v>45891.0</v>
      </c>
      <c r="G9" s="26">
        <v>45892.0</v>
      </c>
      <c r="H9" s="26">
        <v>45893.0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GünlerVeHaftalar+DATE(TakvimYılı,8,1)-WEEKDAY(DATE(TakvimYılı,8,1),(HaftaBaşlangıcı="Pazartesi")+1)+29</f>
        <v>45894</v>
      </c>
      <c r="C11" s="11">
        <v>45895.0</v>
      </c>
      <c r="D11" s="11">
        <v>45896.0</v>
      </c>
      <c r="E11" s="11">
        <v>45897.0</v>
      </c>
      <c r="F11" s="11">
        <v>45898.0</v>
      </c>
      <c r="G11" s="11">
        <v>45899.0</v>
      </c>
      <c r="H11" s="11">
        <v>45900.0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GünlerVeHaftalar+DATE(TakvimYılı,8,1)-WEEKDAY(DATE(TakvimYılı,8,1),(HaftaBaşlangıcı="Pazartesi")+1)+36</f>
        <v>45901</v>
      </c>
      <c r="C13" s="26">
        <v>45902.0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C6A6"/>
    <pageSetUpPr fitToPage="1"/>
  </sheetPr>
  <sheetViews>
    <sheetView showGridLines="0" workbookViewId="0"/>
  </sheetViews>
  <sheetFormatPr customHeight="1" defaultColWidth="12.63" defaultRowHeight="15.0"/>
  <cols>
    <col customWidth="1" min="1" max="1" width="13.38"/>
    <col customWidth="1" min="2" max="2" width="23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"Eylül "&amp;TakvimYılı</f>
        <v>Eylül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GünlerVeHaftalar+DATE(TakvimYılı,9,1)-WEEKDAY(DATE(TakvimYılı,9,1),(HaftaBaşlangıcı="Pazartesi")+1)+1</f>
        <v>45901</v>
      </c>
      <c r="C3" s="11">
        <v>45902.0</v>
      </c>
      <c r="D3" s="11">
        <v>45903.0</v>
      </c>
      <c r="E3" s="11">
        <v>45904.0</v>
      </c>
      <c r="F3" s="11">
        <v>45905.0</v>
      </c>
      <c r="G3" s="11">
        <v>45906.0</v>
      </c>
      <c r="H3" s="11">
        <v>45907.0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GünlerVeHaftalar+DATE(TakvimYılı,9,1)-WEEKDAY(DATE(TakvimYılı,9,1),(HaftaBaşlangıcı="Pazartesi")+1)+8</f>
        <v>45908</v>
      </c>
      <c r="C5" s="26">
        <v>45909.0</v>
      </c>
      <c r="D5" s="26">
        <v>45910.0</v>
      </c>
      <c r="E5" s="26">
        <v>45911.0</v>
      </c>
      <c r="F5" s="26">
        <v>45912.0</v>
      </c>
      <c r="G5" s="26">
        <v>45913.0</v>
      </c>
      <c r="H5" s="26">
        <v>45914.0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GünlerVeHaftalar+DATE(TakvimYılı,9,1)-WEEKDAY(DATE(TakvimYılı,9,1),(HaftaBaşlangıcı="Pazartesi")+1)+15</f>
        <v>45915</v>
      </c>
      <c r="C7" s="11">
        <v>45916.0</v>
      </c>
      <c r="D7" s="11">
        <v>45917.0</v>
      </c>
      <c r="E7" s="11">
        <v>45918.0</v>
      </c>
      <c r="F7" s="11">
        <v>45919.0</v>
      </c>
      <c r="G7" s="11">
        <v>45920.0</v>
      </c>
      <c r="H7" s="11">
        <v>45921.0</v>
      </c>
      <c r="I7" s="27"/>
    </row>
    <row r="8" ht="64.5" customHeight="1">
      <c r="A8" s="1" t="s">
        <v>11</v>
      </c>
      <c r="B8" s="28" t="s">
        <v>12</v>
      </c>
      <c r="C8" s="29" t="s">
        <v>13</v>
      </c>
      <c r="D8" s="29" t="s">
        <v>14</v>
      </c>
      <c r="E8" s="1"/>
      <c r="F8" s="1"/>
      <c r="G8" s="1"/>
      <c r="H8" s="1"/>
    </row>
    <row r="9" ht="19.5" customHeight="1">
      <c r="A9" s="1"/>
      <c r="B9" s="26">
        <f t="array" ref="B9:H9">GünlerVeHaftalar+DATE(TakvimYılı,9,1)-WEEKDAY(DATE(TakvimYılı,9,1),(HaftaBaşlangıcı="Pazartesi")+1)+22</f>
        <v>45922</v>
      </c>
      <c r="C9" s="26">
        <v>45923.0</v>
      </c>
      <c r="D9" s="26">
        <v>45924.0</v>
      </c>
      <c r="E9" s="26">
        <v>45925.0</v>
      </c>
      <c r="F9" s="26">
        <v>45926.0</v>
      </c>
      <c r="G9" s="26">
        <v>45927.0</v>
      </c>
      <c r="H9" s="26">
        <v>45928.0</v>
      </c>
      <c r="I9" s="30"/>
    </row>
    <row r="10" ht="57.75" customHeight="1">
      <c r="A10" s="1" t="s">
        <v>15</v>
      </c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GünlerVeHaftalar+DATE(TakvimYılı,9,1)-WEEKDAY(DATE(TakvimYılı,9,1),(HaftaBaşlangıcı="Pazartesi")+1)+29</f>
        <v>45929</v>
      </c>
      <c r="C11" s="11">
        <v>45930.0</v>
      </c>
      <c r="D11" s="11">
        <v>45931.0</v>
      </c>
      <c r="E11" s="11">
        <v>45932.0</v>
      </c>
      <c r="F11" s="11">
        <v>45933.0</v>
      </c>
      <c r="G11" s="11">
        <v>45934.0</v>
      </c>
      <c r="H11" s="11">
        <v>45935.0</v>
      </c>
      <c r="I11" s="30"/>
    </row>
    <row r="12" ht="57.75" customHeight="1">
      <c r="A12" s="1" t="s">
        <v>16</v>
      </c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GünlerVeHaftalar+DATE(TakvimYılı,9,1)-WEEKDAY(DATE(TakvimYılı,9,1),(HaftaBaşlangıcı="Pazartesi")+1)+36</f>
        <v>45936</v>
      </c>
      <c r="C13" s="26">
        <v>45937.0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I7:S8"/>
    <mergeCell ref="I9:S10"/>
    <mergeCell ref="I11:S12"/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2016-12-02T06:02:37Z</dcterms:created>
  <dc:creator>CANSU DİNÇ AYAZ</dc:creator>
</cp:coreProperties>
</file>