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080" activeTab="5"/>
  </bookViews>
  <sheets>
    <sheet name="Ocak" sheetId="1" r:id="rId1"/>
    <sheet name="Şubat" sheetId="2" r:id="rId2"/>
    <sheet name="Mart" sheetId="3" r:id="rId3"/>
    <sheet name="Nisan" sheetId="4" r:id="rId4"/>
    <sheet name="Mayıs" sheetId="5" r:id="rId5"/>
    <sheet name="Haziran" sheetId="6" r:id="rId6"/>
    <sheet name="Temmuz" sheetId="7" r:id="rId7"/>
    <sheet name="Ağustos" sheetId="8" r:id="rId8"/>
    <sheet name="Eylül" sheetId="9" r:id="rId9"/>
    <sheet name="Ekim" sheetId="10" r:id="rId10"/>
    <sheet name="Kasım" sheetId="11" r:id="rId11"/>
    <sheet name="Aralık" sheetId="12" r:id="rId12"/>
  </sheets>
  <definedNames>
    <definedName name="GünlerVeHaftalar">{0,1,2,3,4,5,6} + {0;1;2;3;4;5}*7</definedName>
    <definedName name="HaftaBaşlangıcı">Ocak!$K$3</definedName>
    <definedName name="SütunBaşlığıBölgesi1..H12.1">Ocak!$B$2</definedName>
    <definedName name="SütunBaşlığıBölgesi1..H12.10">Ekim!$B$2</definedName>
    <definedName name="SütunBaşlığıBölgesi1..H12.11">Kasım!$B$2</definedName>
    <definedName name="SütunBaşlığıBölgesi1..H12.12">Aralık!$B$2</definedName>
    <definedName name="SütunBaşlığıBölgesi1..H12.2">Şubat!$B$2</definedName>
    <definedName name="SütunBaşlığıBölgesi1..H12.3">Mart!$B$2</definedName>
    <definedName name="SütunBaşlığıBölgesi1..H12.4">Nisan!$B$2</definedName>
    <definedName name="SütunBaşlığıBölgesi1..H12.5">Mayıs!$B$2</definedName>
    <definedName name="SütunBaşlığıBölgesi1..H12.6">Haziran!$B$2</definedName>
    <definedName name="SütunBaşlığıBölgesi1..H12.7">Temmuz!$B$2</definedName>
    <definedName name="SütunBaşlığıBölgesi1..H12.8">Ağustos!$B$2</definedName>
    <definedName name="SütunBaşlığıBölgesi1..H12.9">Eylül!$B$2</definedName>
    <definedName name="SütunBaşlığıBölgesi2..C14.1">Ocak!$B$2</definedName>
    <definedName name="SütunBaşlığıBölgesi2..C14.10">Ekim!$B$2</definedName>
    <definedName name="SütunBaşlığıBölgesi2..C14.11">Kasım!$B$2</definedName>
    <definedName name="SütunBaşlığıBölgesi2..C14.12">Aralık!$B$2</definedName>
    <definedName name="SütunBaşlığıBölgesi2..C14.2">Şubat!$B$2</definedName>
    <definedName name="SütunBaşlığıBölgesi2..C14.3">Mart!$B$2</definedName>
    <definedName name="SütunBaşlığıBölgesi2..C14.4">Nisan!$B$2</definedName>
    <definedName name="SütunBaşlığıBölgesi2..C14.5">Mayıs!$B$2</definedName>
    <definedName name="SütunBaşlığıBölgesi2..C14.6">Haziran!$B$2</definedName>
    <definedName name="SütunBaşlığıBölgesi2..C14.7">Temmuz!$B$2</definedName>
    <definedName name="SütunBaşlığıBölgesi2..C14.8">Ağustos!$B$2</definedName>
    <definedName name="SütunBaşlığıBölgesi2..C14.9">Eylül!$B$2</definedName>
    <definedName name="TakvimYılı">Ocak!$K$2</definedName>
  </definedNames>
  <calcPr calcId="152511"/>
  <extLst>
    <ext uri="GoogleSheetsCustomDataVersion2">
      <go:sheetsCustomData xmlns:go="http://customooxmlschemas.google.com/" r:id="rId16" roundtripDataChecksum="lPtnlxVRav/DAfDLHgko0BoY/NngLTYfIP9/PxErc8M="/>
    </ext>
  </extLst>
</workbook>
</file>

<file path=xl/calcChain.xml><?xml version="1.0" encoding="utf-8"?>
<calcChain xmlns="http://schemas.openxmlformats.org/spreadsheetml/2006/main">
  <c r="B13" i="12" l="1" a="1"/>
  <c r="H11" i="12"/>
  <c r="D11" i="12"/>
  <c r="B11" i="12" a="1"/>
  <c r="H9" i="12"/>
  <c r="D9" i="12"/>
  <c r="B9" i="12" a="1"/>
  <c r="H7" i="12"/>
  <c r="D7" i="12"/>
  <c r="B7" i="12" a="1"/>
  <c r="H5" i="12"/>
  <c r="D5" i="12"/>
  <c r="B5" i="12" a="1"/>
  <c r="H3" i="12"/>
  <c r="H2" i="12" s="1"/>
  <c r="D3" i="12"/>
  <c r="B3" i="12" a="1"/>
  <c r="D2" i="12"/>
  <c r="B2" i="12"/>
  <c r="B1" i="12"/>
  <c r="C13" i="11"/>
  <c r="B13" i="11" a="1"/>
  <c r="B13" i="11"/>
  <c r="G11" i="11"/>
  <c r="E11" i="11"/>
  <c r="C11" i="11"/>
  <c r="B11" i="11" a="1"/>
  <c r="H11" i="11" s="1"/>
  <c r="B11" i="11"/>
  <c r="G9" i="11"/>
  <c r="E9" i="11"/>
  <c r="C9" i="11"/>
  <c r="B9" i="11" a="1"/>
  <c r="H9" i="11" s="1"/>
  <c r="B9" i="11"/>
  <c r="G7" i="11"/>
  <c r="E7" i="11"/>
  <c r="C7" i="11"/>
  <c r="B7" i="11" a="1"/>
  <c r="H7" i="11" s="1"/>
  <c r="B7" i="11"/>
  <c r="G5" i="11"/>
  <c r="E5" i="11"/>
  <c r="C5" i="11"/>
  <c r="B5" i="11" a="1"/>
  <c r="H5" i="11" s="1"/>
  <c r="B5" i="11"/>
  <c r="G3" i="11"/>
  <c r="G2" i="11" s="1"/>
  <c r="E3" i="11"/>
  <c r="C3" i="11"/>
  <c r="C2" i="11" s="1"/>
  <c r="B3" i="11" a="1"/>
  <c r="H3" i="11" s="1"/>
  <c r="H2" i="11" s="1"/>
  <c r="B3" i="11"/>
  <c r="E2" i="11"/>
  <c r="B2" i="11"/>
  <c r="B1" i="11"/>
  <c r="B13" i="10" a="1"/>
  <c r="B11" i="10" a="1"/>
  <c r="B9" i="10" a="1"/>
  <c r="B7" i="10" a="1"/>
  <c r="B5" i="10" a="1"/>
  <c r="B3" i="10" a="1"/>
  <c r="B2" i="10"/>
  <c r="B1" i="10"/>
  <c r="C13" i="9"/>
  <c r="B13" i="9" a="1"/>
  <c r="B13" i="9"/>
  <c r="G11" i="9"/>
  <c r="E11" i="9"/>
  <c r="C11" i="9"/>
  <c r="B11" i="9" a="1"/>
  <c r="H11" i="9" s="1"/>
  <c r="B11" i="9"/>
  <c r="G9" i="9"/>
  <c r="E9" i="9"/>
  <c r="C9" i="9"/>
  <c r="B9" i="9" a="1"/>
  <c r="H9" i="9" s="1"/>
  <c r="B9" i="9"/>
  <c r="G7" i="9"/>
  <c r="E7" i="9"/>
  <c r="C7" i="9"/>
  <c r="B7" i="9" a="1"/>
  <c r="H7" i="9" s="1"/>
  <c r="B7" i="9"/>
  <c r="G5" i="9"/>
  <c r="E5" i="9"/>
  <c r="C5" i="9"/>
  <c r="B5" i="9" a="1"/>
  <c r="H5" i="9" s="1"/>
  <c r="B5" i="9"/>
  <c r="G3" i="9"/>
  <c r="E3" i="9"/>
  <c r="E2" i="9" s="1"/>
  <c r="C3" i="9"/>
  <c r="B3" i="9" a="1"/>
  <c r="H3" i="9" s="1"/>
  <c r="H2" i="9" s="1"/>
  <c r="B3" i="9"/>
  <c r="G2" i="9"/>
  <c r="C2" i="9"/>
  <c r="B2" i="9"/>
  <c r="B1" i="9"/>
  <c r="C13" i="8"/>
  <c r="B13" i="8" a="1"/>
  <c r="B13" i="8"/>
  <c r="G11" i="8"/>
  <c r="E11" i="8"/>
  <c r="C11" i="8"/>
  <c r="B11" i="8" a="1"/>
  <c r="H11" i="8" s="1"/>
  <c r="B11" i="8"/>
  <c r="G9" i="8"/>
  <c r="E9" i="8"/>
  <c r="C9" i="8"/>
  <c r="B9" i="8" a="1"/>
  <c r="H9" i="8" s="1"/>
  <c r="B9" i="8"/>
  <c r="G7" i="8"/>
  <c r="E7" i="8"/>
  <c r="C7" i="8"/>
  <c r="B7" i="8" a="1"/>
  <c r="H7" i="8" s="1"/>
  <c r="B7" i="8"/>
  <c r="G5" i="8"/>
  <c r="E5" i="8"/>
  <c r="C5" i="8"/>
  <c r="B5" i="8" a="1"/>
  <c r="H5" i="8" s="1"/>
  <c r="B5" i="8"/>
  <c r="G3" i="8"/>
  <c r="G2" i="8" s="1"/>
  <c r="E3" i="8"/>
  <c r="C3" i="8"/>
  <c r="C2" i="8" s="1"/>
  <c r="B3" i="8" a="1"/>
  <c r="H3" i="8" s="1"/>
  <c r="H2" i="8" s="1"/>
  <c r="B3" i="8"/>
  <c r="E2" i="8"/>
  <c r="B2" i="8"/>
  <c r="B1" i="8"/>
  <c r="B13" i="7" a="1"/>
  <c r="B11" i="7" a="1"/>
  <c r="B9" i="7" a="1"/>
  <c r="B7" i="7" a="1"/>
  <c r="B5" i="7" a="1"/>
  <c r="B3" i="7" a="1"/>
  <c r="B2" i="7"/>
  <c r="B1" i="7"/>
  <c r="C13" i="6"/>
  <c r="B13" i="6" a="1"/>
  <c r="B13" i="6"/>
  <c r="G11" i="6"/>
  <c r="E11" i="6"/>
  <c r="C11" i="6"/>
  <c r="B11" i="6" a="1"/>
  <c r="H11" i="6" s="1"/>
  <c r="B11" i="6"/>
  <c r="G9" i="6"/>
  <c r="E9" i="6"/>
  <c r="C9" i="6"/>
  <c r="B9" i="6" a="1"/>
  <c r="H9" i="6" s="1"/>
  <c r="B9" i="6"/>
  <c r="G7" i="6"/>
  <c r="E7" i="6"/>
  <c r="C7" i="6"/>
  <c r="B7" i="6" a="1"/>
  <c r="H7" i="6" s="1"/>
  <c r="B7" i="6"/>
  <c r="G5" i="6"/>
  <c r="E5" i="6"/>
  <c r="C5" i="6"/>
  <c r="B5" i="6" a="1"/>
  <c r="H5" i="6" s="1"/>
  <c r="B5" i="6"/>
  <c r="G3" i="6"/>
  <c r="E3" i="6"/>
  <c r="C3" i="6"/>
  <c r="B3" i="6" a="1"/>
  <c r="H3" i="6" s="1"/>
  <c r="B3" i="6"/>
  <c r="B2" i="6"/>
  <c r="B1" i="6"/>
  <c r="B13" i="5" a="1"/>
  <c r="B11" i="5" a="1"/>
  <c r="B9" i="5" a="1"/>
  <c r="B7" i="5" a="1"/>
  <c r="B5" i="5" a="1"/>
  <c r="B3" i="5" a="1"/>
  <c r="B2" i="5"/>
  <c r="B1" i="5"/>
  <c r="C13" i="4"/>
  <c r="B13" i="4" a="1"/>
  <c r="B13" i="4"/>
  <c r="G11" i="4"/>
  <c r="E11" i="4"/>
  <c r="C11" i="4"/>
  <c r="B11" i="4" a="1"/>
  <c r="H11" i="4" s="1"/>
  <c r="B11" i="4"/>
  <c r="G9" i="4"/>
  <c r="E9" i="4"/>
  <c r="C9" i="4"/>
  <c r="B9" i="4" a="1"/>
  <c r="H9" i="4" s="1"/>
  <c r="B9" i="4"/>
  <c r="G7" i="4"/>
  <c r="E7" i="4"/>
  <c r="C7" i="4"/>
  <c r="B7" i="4" a="1"/>
  <c r="H7" i="4" s="1"/>
  <c r="B7" i="4"/>
  <c r="G5" i="4"/>
  <c r="E5" i="4"/>
  <c r="C5" i="4"/>
  <c r="B5" i="4" a="1"/>
  <c r="H5" i="4" s="1"/>
  <c r="B5" i="4"/>
  <c r="G3" i="4"/>
  <c r="E3" i="4"/>
  <c r="C3" i="4"/>
  <c r="B3" i="4" a="1"/>
  <c r="H3" i="4" s="1"/>
  <c r="B3" i="4"/>
  <c r="B2" i="4"/>
  <c r="B1" i="4"/>
  <c r="B13" i="3" a="1"/>
  <c r="H11" i="3"/>
  <c r="D11" i="3"/>
  <c r="B11" i="3" a="1"/>
  <c r="H9" i="3"/>
  <c r="D9" i="3"/>
  <c r="B9" i="3" a="1"/>
  <c r="H7" i="3"/>
  <c r="D7" i="3"/>
  <c r="B7" i="3" a="1"/>
  <c r="H5" i="3"/>
  <c r="D5" i="3"/>
  <c r="B5" i="3" a="1"/>
  <c r="H3" i="3"/>
  <c r="D3" i="3"/>
  <c r="B3" i="3" a="1"/>
  <c r="B2" i="3"/>
  <c r="B1" i="3"/>
  <c r="C13" i="2"/>
  <c r="B13" i="2" a="1"/>
  <c r="B13" i="2"/>
  <c r="G11" i="2"/>
  <c r="E11" i="2"/>
  <c r="C11" i="2"/>
  <c r="B11" i="2" a="1"/>
  <c r="H11" i="2" s="1"/>
  <c r="B11" i="2"/>
  <c r="G9" i="2"/>
  <c r="E9" i="2"/>
  <c r="C9" i="2"/>
  <c r="B9" i="2" a="1"/>
  <c r="H9" i="2" s="1"/>
  <c r="B9" i="2"/>
  <c r="G7" i="2"/>
  <c r="E7" i="2"/>
  <c r="C7" i="2"/>
  <c r="B7" i="2" a="1"/>
  <c r="H7" i="2" s="1"/>
  <c r="B7" i="2"/>
  <c r="G5" i="2"/>
  <c r="E5" i="2"/>
  <c r="C5" i="2"/>
  <c r="B5" i="2" a="1"/>
  <c r="H5" i="2" s="1"/>
  <c r="B5" i="2"/>
  <c r="G3" i="2"/>
  <c r="E3" i="2"/>
  <c r="C3" i="2"/>
  <c r="B3" i="2" a="1"/>
  <c r="H3" i="2" s="1"/>
  <c r="B3" i="2"/>
  <c r="B2" i="2"/>
  <c r="B1" i="2"/>
  <c r="B13" i="1" a="1"/>
  <c r="B11" i="1" a="1"/>
  <c r="B9" i="1" a="1"/>
  <c r="B7" i="1" a="1"/>
  <c r="B5" i="1" a="1"/>
  <c r="G5" i="1" s="1"/>
  <c r="B3" i="1" a="1"/>
  <c r="G3" i="1" s="1"/>
  <c r="G2" i="1" s="1"/>
  <c r="B2" i="1"/>
  <c r="B1" i="1"/>
  <c r="D3" i="1" l="1"/>
  <c r="D2" i="1" s="1"/>
  <c r="F3" i="1"/>
  <c r="F2" i="1" s="1"/>
  <c r="H3" i="1"/>
  <c r="H2" i="1" s="1"/>
  <c r="D5" i="1"/>
  <c r="F5" i="1"/>
  <c r="G7" i="1"/>
  <c r="E7" i="1"/>
  <c r="C7" i="1"/>
  <c r="B7" i="1"/>
  <c r="F7" i="1"/>
  <c r="G9" i="1"/>
  <c r="E9" i="1"/>
  <c r="C9" i="1"/>
  <c r="B9" i="1"/>
  <c r="F9" i="1"/>
  <c r="G11" i="1"/>
  <c r="E11" i="1"/>
  <c r="C11" i="1"/>
  <c r="B11" i="1"/>
  <c r="F11" i="1"/>
  <c r="C13" i="1"/>
  <c r="B13" i="1"/>
  <c r="G3" i="5"/>
  <c r="E3" i="5"/>
  <c r="C3" i="5"/>
  <c r="B3" i="5"/>
  <c r="F3" i="5"/>
  <c r="G5" i="5"/>
  <c r="E5" i="5"/>
  <c r="C5" i="5"/>
  <c r="B5" i="5"/>
  <c r="F5" i="5"/>
  <c r="G7" i="5"/>
  <c r="E7" i="5"/>
  <c r="C7" i="5"/>
  <c r="B7" i="5"/>
  <c r="F7" i="5"/>
  <c r="G9" i="5"/>
  <c r="E9" i="5"/>
  <c r="C9" i="5"/>
  <c r="B9" i="5"/>
  <c r="F9" i="5"/>
  <c r="G11" i="5"/>
  <c r="E11" i="5"/>
  <c r="C11" i="5"/>
  <c r="B11" i="5"/>
  <c r="F11" i="5"/>
  <c r="C13" i="5"/>
  <c r="B13" i="5"/>
  <c r="G3" i="7"/>
  <c r="G2" i="7" s="1"/>
  <c r="E3" i="7"/>
  <c r="E2" i="7" s="1"/>
  <c r="C3" i="7"/>
  <c r="C2" i="7" s="1"/>
  <c r="B3" i="7"/>
  <c r="F3" i="7"/>
  <c r="F2" i="7" s="1"/>
  <c r="G5" i="7"/>
  <c r="E5" i="7"/>
  <c r="C5" i="7"/>
  <c r="B5" i="7"/>
  <c r="F5" i="7"/>
  <c r="G7" i="7"/>
  <c r="E7" i="7"/>
  <c r="C7" i="7"/>
  <c r="B7" i="7"/>
  <c r="F7" i="7"/>
  <c r="G9" i="7"/>
  <c r="E9" i="7"/>
  <c r="C9" i="7"/>
  <c r="B9" i="7"/>
  <c r="F9" i="7"/>
  <c r="G11" i="7"/>
  <c r="E11" i="7"/>
  <c r="C11" i="7"/>
  <c r="B11" i="7"/>
  <c r="F11" i="7"/>
  <c r="C13" i="7"/>
  <c r="B13" i="7"/>
  <c r="G3" i="10"/>
  <c r="G2" i="10" s="1"/>
  <c r="E3" i="10"/>
  <c r="E2" i="10" s="1"/>
  <c r="C3" i="10"/>
  <c r="C2" i="10" s="1"/>
  <c r="B3" i="10"/>
  <c r="H3" i="10"/>
  <c r="H2" i="10" s="1"/>
  <c r="D3" i="10"/>
  <c r="D2" i="10" s="1"/>
  <c r="G5" i="10"/>
  <c r="E5" i="10"/>
  <c r="C5" i="10"/>
  <c r="B5" i="10"/>
  <c r="H5" i="10"/>
  <c r="D5" i="10"/>
  <c r="G7" i="10"/>
  <c r="E7" i="10"/>
  <c r="C7" i="10"/>
  <c r="B7" i="10"/>
  <c r="H7" i="10"/>
  <c r="D7" i="10"/>
  <c r="G9" i="10"/>
  <c r="E9" i="10"/>
  <c r="C9" i="10"/>
  <c r="B9" i="10"/>
  <c r="H9" i="10"/>
  <c r="D9" i="10"/>
  <c r="G11" i="10"/>
  <c r="E11" i="10"/>
  <c r="C11" i="10"/>
  <c r="B11" i="10"/>
  <c r="H11" i="10"/>
  <c r="D11" i="10"/>
  <c r="C13" i="10"/>
  <c r="B13" i="10"/>
  <c r="B3" i="1"/>
  <c r="C3" i="1"/>
  <c r="C2" i="1" s="1"/>
  <c r="E3" i="1"/>
  <c r="E2" i="1" s="1"/>
  <c r="B5" i="1"/>
  <c r="C5" i="1"/>
  <c r="E5" i="1"/>
  <c r="H5" i="1"/>
  <c r="D7" i="1"/>
  <c r="H7" i="1"/>
  <c r="D9" i="1"/>
  <c r="H9" i="1"/>
  <c r="D11" i="1"/>
  <c r="H11" i="1"/>
  <c r="G3" i="3"/>
  <c r="E3" i="3"/>
  <c r="C3" i="3"/>
  <c r="B3" i="3"/>
  <c r="F3" i="3"/>
  <c r="G5" i="3"/>
  <c r="E5" i="3"/>
  <c r="C5" i="3"/>
  <c r="B5" i="3"/>
  <c r="F5" i="3"/>
  <c r="G7" i="3"/>
  <c r="E7" i="3"/>
  <c r="C7" i="3"/>
  <c r="B7" i="3"/>
  <c r="F7" i="3"/>
  <c r="G9" i="3"/>
  <c r="E9" i="3"/>
  <c r="C9" i="3"/>
  <c r="B9" i="3"/>
  <c r="F9" i="3"/>
  <c r="G11" i="3"/>
  <c r="E11" i="3"/>
  <c r="C11" i="3"/>
  <c r="B11" i="3"/>
  <c r="F11" i="3"/>
  <c r="C13" i="3"/>
  <c r="B13" i="3"/>
  <c r="D3" i="5"/>
  <c r="H3" i="5"/>
  <c r="D5" i="5"/>
  <c r="H5" i="5"/>
  <c r="D7" i="5"/>
  <c r="H7" i="5"/>
  <c r="D9" i="5"/>
  <c r="H9" i="5"/>
  <c r="D11" i="5"/>
  <c r="H11" i="5"/>
  <c r="D3" i="7"/>
  <c r="D2" i="7" s="1"/>
  <c r="H3" i="7"/>
  <c r="H2" i="7" s="1"/>
  <c r="D5" i="7"/>
  <c r="H5" i="7"/>
  <c r="D7" i="7"/>
  <c r="H7" i="7"/>
  <c r="D9" i="7"/>
  <c r="H9" i="7"/>
  <c r="D11" i="7"/>
  <c r="H11" i="7"/>
  <c r="F3" i="10"/>
  <c r="F2" i="10" s="1"/>
  <c r="F5" i="10"/>
  <c r="F7" i="10"/>
  <c r="F9" i="10"/>
  <c r="F11" i="10"/>
  <c r="D3" i="2"/>
  <c r="F3" i="2"/>
  <c r="D5" i="2"/>
  <c r="F5" i="2"/>
  <c r="D7" i="2"/>
  <c r="F7" i="2"/>
  <c r="D9" i="2"/>
  <c r="F9" i="2"/>
  <c r="D11" i="2"/>
  <c r="F11" i="2"/>
  <c r="D3" i="4"/>
  <c r="F3" i="4"/>
  <c r="D5" i="4"/>
  <c r="F5" i="4"/>
  <c r="D7" i="4"/>
  <c r="F7" i="4"/>
  <c r="D9" i="4"/>
  <c r="F9" i="4"/>
  <c r="D11" i="4"/>
  <c r="F11" i="4"/>
  <c r="D3" i="6"/>
  <c r="F3" i="6"/>
  <c r="D5" i="6"/>
  <c r="F5" i="6"/>
  <c r="D7" i="6"/>
  <c r="F7" i="6"/>
  <c r="D9" i="6"/>
  <c r="F9" i="6"/>
  <c r="D11" i="6"/>
  <c r="F11" i="6"/>
  <c r="D3" i="8"/>
  <c r="D2" i="8" s="1"/>
  <c r="F3" i="8"/>
  <c r="F2" i="8" s="1"/>
  <c r="D5" i="8"/>
  <c r="F5" i="8"/>
  <c r="D7" i="8"/>
  <c r="F7" i="8"/>
  <c r="D9" i="8"/>
  <c r="F9" i="8"/>
  <c r="D11" i="8"/>
  <c r="F11" i="8"/>
  <c r="G3" i="12"/>
  <c r="G2" i="12" s="1"/>
  <c r="E3" i="12"/>
  <c r="E2" i="12" s="1"/>
  <c r="C3" i="12"/>
  <c r="C2" i="12" s="1"/>
  <c r="B3" i="12"/>
  <c r="F3" i="12"/>
  <c r="F2" i="12" s="1"/>
  <c r="G5" i="12"/>
  <c r="E5" i="12"/>
  <c r="C5" i="12"/>
  <c r="B5" i="12"/>
  <c r="F5" i="12"/>
  <c r="G7" i="12"/>
  <c r="E7" i="12"/>
  <c r="C7" i="12"/>
  <c r="B7" i="12"/>
  <c r="F7" i="12"/>
  <c r="G9" i="12"/>
  <c r="E9" i="12"/>
  <c r="C9" i="12"/>
  <c r="B9" i="12"/>
  <c r="F9" i="12"/>
  <c r="G11" i="12"/>
  <c r="E11" i="12"/>
  <c r="C11" i="12"/>
  <c r="B11" i="12"/>
  <c r="F11" i="12"/>
  <c r="C13" i="12"/>
  <c r="B13" i="12"/>
  <c r="D3" i="9"/>
  <c r="D2" i="9" s="1"/>
  <c r="F3" i="9"/>
  <c r="F2" i="9" s="1"/>
  <c r="D5" i="9"/>
  <c r="F5" i="9"/>
  <c r="D7" i="9"/>
  <c r="F7" i="9"/>
  <c r="D9" i="9"/>
  <c r="F9" i="9"/>
  <c r="D11" i="9"/>
  <c r="F11" i="9"/>
  <c r="D3" i="11"/>
  <c r="D2" i="11" s="1"/>
  <c r="F3" i="11"/>
  <c r="F2" i="11" s="1"/>
  <c r="D5" i="11"/>
  <c r="F5" i="11"/>
  <c r="D7" i="11"/>
  <c r="F7" i="11"/>
  <c r="D9" i="11"/>
  <c r="F9" i="11"/>
  <c r="D11" i="11"/>
  <c r="F11" i="11"/>
</calcChain>
</file>

<file path=xl/sharedStrings.xml><?xml version="1.0" encoding="utf-8"?>
<sst xmlns="http://schemas.openxmlformats.org/spreadsheetml/2006/main" count="109" uniqueCount="64">
  <si>
    <t>TAKVİM AYARLARI</t>
  </si>
  <si>
    <t>YIL</t>
  </si>
  <si>
    <t>HAFTA BAŞLANGICI</t>
  </si>
  <si>
    <t>PAZARTESİ</t>
  </si>
  <si>
    <t>NOTLAR</t>
  </si>
  <si>
    <t>SALI</t>
  </si>
  <si>
    <t>ÇARŞAMBA</t>
  </si>
  <si>
    <t>PERŞEMBE</t>
  </si>
  <si>
    <t>CUMA</t>
  </si>
  <si>
    <t>CUMARTESİ</t>
  </si>
  <si>
    <t>PAZAR</t>
  </si>
  <si>
    <r>
      <rPr>
        <b/>
        <sz val="11"/>
        <color rgb="FFFF0000"/>
        <rFont val="Arial"/>
      </rPr>
      <t xml:space="preserve">Unit 5: Time to Learn </t>
    </r>
    <r>
      <rPr>
        <sz val="11"/>
        <color rgb="FF3F3F3F"/>
        <rFont val="Arial"/>
      </rPr>
      <t xml:space="preserve">p. 60 Vocabulary: Places in school, Education; subjects; collocations Grammar:First Conditional
Listening: Dealing with exam stress Reading: Different, not less  Grammar: Defining relative clauses Use of English: Future time and conditional clauses
</t>
    </r>
    <r>
      <rPr>
        <b/>
        <sz val="11"/>
        <color rgb="FF3F3F3F"/>
        <rFont val="Arial"/>
      </rPr>
      <t>Focus Review 5 (Optional)</t>
    </r>
  </si>
  <si>
    <t>WEEK 16</t>
  </si>
  <si>
    <r>
      <rPr>
        <b/>
        <sz val="11"/>
        <color rgb="FFFF0000"/>
        <rFont val="Arial"/>
      </rPr>
      <t>Unit 6: Just the Job</t>
    </r>
    <r>
      <rPr>
        <sz val="11"/>
        <color rgb="FF3F3F3F"/>
        <rFont val="Arial"/>
      </rPr>
      <t xml:space="preserve"> p.74 Vocabulary: jobs, describing jobs, collocations, phrasal verbs Grammar:Second Conditional
Listening: Becoming an airline pilot Reading:Personality and careers Grammar:Modal verbs for obligation and permission,Use of English: Adj. ending with -ed &amp; -ing  </t>
    </r>
    <r>
      <rPr>
        <b/>
        <sz val="11"/>
        <color rgb="FF3F3F3F"/>
        <rFont val="Arial"/>
      </rPr>
      <t>Focus Review 6 (optional)</t>
    </r>
  </si>
  <si>
    <t>WEEK 17</t>
  </si>
  <si>
    <r>
      <rPr>
        <b/>
        <sz val="11"/>
        <color rgb="FFFF0000"/>
        <rFont val="Arial"/>
      </rPr>
      <t>Unit 7: Consumer Society</t>
    </r>
    <r>
      <rPr>
        <sz val="11"/>
        <color rgb="FF3F3F3F"/>
        <rFont val="Arial"/>
      </rPr>
      <t xml:space="preserve"> p. 88 Vocabulary: Shops and services; clothes and appearance Grammar: The Passive Listening: Buying presents
Reading:The brains behind Amazon.com Grammar: Quantifiers Use of English: indefinite pronouns
</t>
    </r>
    <r>
      <rPr>
        <b/>
        <sz val="11"/>
        <color rgb="FF3F3F3F"/>
        <rFont val="Arial"/>
      </rPr>
      <t>Focus Review 7 (optional)</t>
    </r>
  </si>
  <si>
    <t>WEEK 18</t>
  </si>
  <si>
    <t>Quiz 3</t>
  </si>
  <si>
    <r>
      <rPr>
        <b/>
        <sz val="11"/>
        <color rgb="FFFF0000"/>
        <rFont val="Arial"/>
      </rPr>
      <t xml:space="preserve">Unit 8: Well-being </t>
    </r>
    <r>
      <rPr>
        <sz val="11"/>
        <color rgb="FF3F3F3F"/>
        <rFont val="Arial"/>
      </rPr>
      <t xml:space="preserve">p. 102 Vocabulary: body parts,symptoms; health; phrasal verbs Grammar:Past Perfect Listening:Central Park
Reading:The tower that sucks in smog and spits out clean air Grammar: Reported Speech Use of English:Phrasal verbs
</t>
    </r>
    <r>
      <rPr>
        <b/>
        <sz val="11"/>
        <color rgb="FF3F3F3F"/>
        <rFont val="Arial"/>
      </rPr>
      <t>Focus Review 8 (optional)</t>
    </r>
    <r>
      <rPr>
        <sz val="11"/>
        <color rgb="FF3F3F3F"/>
        <rFont val="Arial"/>
      </rPr>
      <t xml:space="preserve">                                                                                                      </t>
    </r>
  </si>
  <si>
    <t>WEEK 19</t>
  </si>
  <si>
    <t xml:space="preserve">Review and Reinforcement
File name: "2025-2026 A2 STARTERS FOCUS 2 EXTRA MATERIALS" </t>
  </si>
  <si>
    <t>WEEK 20</t>
  </si>
  <si>
    <t>Porgress Test 2</t>
  </si>
  <si>
    <r>
      <rPr>
        <b/>
        <sz val="11"/>
        <color rgb="FFFF0000"/>
        <rFont val="Arial"/>
      </rPr>
      <t>Unit 1: A New Look</t>
    </r>
    <r>
      <rPr>
        <sz val="11"/>
        <color rgb="FF3F3F3F"/>
        <rFont val="Arial"/>
      </rPr>
      <t xml:space="preserve"> p.4 Vocabulary: Clothes and accessories,fashion and style, personality adjectives Grammar:Dynamic and stative verbs
Listening:Relationships Reading:Icons Grammar:Present Perfect Continuous Use of English: Word formation, common suffixes </t>
    </r>
    <r>
      <rPr>
        <b/>
        <sz val="11"/>
        <color rgb="FF3F3F3F"/>
        <rFont val="Arial"/>
      </rPr>
      <t xml:space="preserve"> Focus Review 1 (optional)</t>
    </r>
  </si>
  <si>
    <t>WEEK 21</t>
  </si>
  <si>
    <t>FOCUS 3</t>
  </si>
  <si>
    <t>RAMAZAN BAYRAMI TATİLİ</t>
  </si>
  <si>
    <t>RAMAZAN 
BAYRAMI TATİLİ</t>
  </si>
  <si>
    <r>
      <rPr>
        <b/>
        <sz val="11"/>
        <color rgb="FFFF0000"/>
        <rFont val="Arial"/>
      </rPr>
      <t>Unit 1: A New Look</t>
    </r>
    <r>
      <rPr>
        <sz val="11"/>
        <color rgb="FF3F3F3F"/>
        <rFont val="Arial"/>
      </rPr>
      <t xml:space="preserve"> p.4 Vocabulary: Clothes and accessories,fashion and style, personality adjectives Grammar:Dynamic and stative verbs
Listening:Relationships Reading:Icons Grammar:Present Perfect Continuous Use of English: Word formation, common suffixes </t>
    </r>
    <r>
      <rPr>
        <b/>
        <sz val="11"/>
        <color rgb="FF3F3F3F"/>
        <rFont val="Arial"/>
      </rPr>
      <t xml:space="preserve">Focus Review 1 </t>
    </r>
    <r>
      <rPr>
        <b/>
        <sz val="11"/>
        <color rgb="FF3F3F3F"/>
        <rFont val="Merriweather"/>
      </rPr>
      <t>(optional)</t>
    </r>
  </si>
  <si>
    <t>WEEK 22</t>
  </si>
  <si>
    <r>
      <rPr>
        <b/>
        <sz val="11"/>
        <color rgb="FFFF0000"/>
        <rFont val="Arial"/>
      </rPr>
      <t>Unit 2: It's Just a Game</t>
    </r>
    <r>
      <rPr>
        <sz val="11"/>
        <color rgb="FF3F3F3F"/>
        <rFont val="Arial"/>
      </rPr>
      <t xml:space="preserve">  p.18 Vocabulary:sport, people in sport, phrasal verbs, collocations Grammar:Narrative tenses 
Listening:Role models Reading: From RAFA my story Grammar: Verb Patterns Use of English: so, too, neither/nor, not either </t>
    </r>
    <r>
      <rPr>
        <b/>
        <sz val="11"/>
        <color rgb="FF3F3F3F"/>
        <rFont val="Arial"/>
      </rPr>
      <t xml:space="preserve">
Focus Review 2 (optional)</t>
    </r>
  </si>
  <si>
    <t>WEEK 23</t>
  </si>
  <si>
    <r>
      <rPr>
        <b/>
        <sz val="11"/>
        <color rgb="FFFF0000"/>
        <rFont val="Arial"/>
      </rPr>
      <t xml:space="preserve">Unit 3: On the Go </t>
    </r>
    <r>
      <rPr>
        <sz val="11"/>
        <color rgb="FF3F3F3F"/>
        <rFont val="Arial"/>
      </rPr>
      <t xml:space="preserve">p.32 Vocabulary:Means of transport, noun phrases, collocations, synonyms for trip Grammar:
 Present and past speculation Listening:Different holidays Reading:Travel Grammar:would-used to Use of English:Phrasal Verbs </t>
    </r>
    <r>
      <rPr>
        <b/>
        <sz val="11"/>
        <color rgb="FF3F3F3F"/>
        <rFont val="Arial"/>
      </rPr>
      <t xml:space="preserve">Focus Review 3 </t>
    </r>
    <r>
      <rPr>
        <b/>
        <sz val="11"/>
        <color rgb="FF3F3F3F"/>
        <rFont val="Merriweather"/>
      </rPr>
      <t>(optional)</t>
    </r>
  </si>
  <si>
    <t>WEEK 24</t>
  </si>
  <si>
    <r>
      <rPr>
        <b/>
        <sz val="11"/>
        <color rgb="FFFF0000"/>
        <rFont val="Arial"/>
      </rPr>
      <t>Unit 4: Eat, Drink and Be Healthy</t>
    </r>
    <r>
      <rPr>
        <sz val="11"/>
        <color rgb="FF3F3F3F"/>
        <rFont val="Arial"/>
      </rPr>
      <t xml:space="preserve"> p.46  Vocabulary: Fruit and vegetables, describing food,collocations Grammar:Future forms Listening:Diets around the world Reading: The Real junk food project Grammar:Future Continuous and Future Perfect Use of English:Question tags
</t>
    </r>
    <r>
      <rPr>
        <b/>
        <sz val="11"/>
        <color rgb="FF3F3F3F"/>
        <rFont val="Arial"/>
      </rPr>
      <t>Focus Review 4 (optional)</t>
    </r>
  </si>
  <si>
    <t>WEEK 25</t>
  </si>
  <si>
    <t>Quiz 4</t>
  </si>
  <si>
    <t>PRESENTATION WEEK</t>
  </si>
  <si>
    <t>WEEK 26</t>
  </si>
  <si>
    <t>Presentation 3</t>
  </si>
  <si>
    <t>WEEK 27</t>
  </si>
  <si>
    <t>Emek ve Dayanışma Günü</t>
  </si>
  <si>
    <r>
      <rPr>
        <b/>
        <sz val="11"/>
        <color rgb="FFFF0000"/>
        <rFont val="Merriweather"/>
      </rPr>
      <t>Unit 6: Good Health</t>
    </r>
    <r>
      <rPr>
        <sz val="11"/>
        <color rgb="FFFF0000"/>
        <rFont val="Merriweather"/>
      </rPr>
      <t xml:space="preserve"> </t>
    </r>
    <r>
      <rPr>
        <sz val="11"/>
        <color rgb="FF3F3F3F"/>
        <rFont val="Merriweather"/>
      </rPr>
      <t xml:space="preserve"> p.74 Vocabulary: Parts of the body, injuries, body idioms Grammar:Second Conditional, 
wish/if only Listening:Charity events Reading:Life in Medicine Grammar: Third Conditional Use of English:Clauses 
of purpose </t>
    </r>
    <r>
      <rPr>
        <b/>
        <sz val="11"/>
        <color rgb="FF3F3F3F"/>
        <rFont val="Merriweather"/>
      </rPr>
      <t xml:space="preserve">Focus Review 6 (optional)
                                                                          </t>
    </r>
    <r>
      <rPr>
        <sz val="11"/>
        <color rgb="FF3F3F3F"/>
        <rFont val="Merriweather"/>
      </rPr>
      <t xml:space="preserve">      </t>
    </r>
  </si>
  <si>
    <t>WEEK 28</t>
  </si>
  <si>
    <t>Short Movie Day</t>
  </si>
  <si>
    <r>
      <rPr>
        <b/>
        <sz val="11"/>
        <color rgb="FFFF0000"/>
        <rFont val="Arial"/>
      </rPr>
      <t xml:space="preserve">Unit 7: Entertain Me </t>
    </r>
    <r>
      <rPr>
        <sz val="11"/>
        <color rgb="FF3F3F3F"/>
        <rFont val="Arial"/>
      </rPr>
      <t xml:space="preserve">p.88 Vocabulary: Entertainment,people in entertainment,phrasal verbs Grammar:Reported speech statements Listening:Viral videos Reading: Can a new app the reading experience ? Grammar:Reported speech – questions and imperatives Use of English:Nouns  </t>
    </r>
    <r>
      <rPr>
        <b/>
        <sz val="11"/>
        <color rgb="FF3F3F3F"/>
        <rFont val="Arial"/>
      </rPr>
      <t>Focus Review 7 (optional)</t>
    </r>
  </si>
  <si>
    <t>Progress Test 3</t>
  </si>
  <si>
    <r>
      <rPr>
        <b/>
        <sz val="11"/>
        <color rgb="FFFF0000"/>
        <rFont val="Arial"/>
      </rPr>
      <t>Unit 8 : Modern Society</t>
    </r>
    <r>
      <rPr>
        <sz val="11"/>
        <color rgb="FF3F3F3F"/>
        <rFont val="Arial"/>
      </rPr>
      <t xml:space="preserve"> p.102 Vocabulary: Crime and criminals, people involved in a crime case, the justice system Grammar:The Passive Listening:A young ex-offender Reading:Paying it forward Grammar:Have something done Use of English:Reflexive pronouns </t>
    </r>
    <r>
      <rPr>
        <b/>
        <sz val="11"/>
        <color rgb="FF3F3F3F"/>
        <rFont val="Arial"/>
      </rPr>
      <t xml:space="preserve">
Focus Review 8 (optional)</t>
    </r>
  </si>
  <si>
    <t>WEEK 30</t>
  </si>
  <si>
    <t>Atatürk’ü Anma, Gençlik ve Spor Bayramı</t>
  </si>
  <si>
    <t>Kurban Bayramı Tatili</t>
  </si>
  <si>
    <t xml:space="preserve">Review and Reinforcement  File Name: "2025-2026 A2 STARTERS FOCUS 3 EXTRA MATERIALS"      										
										</t>
  </si>
  <si>
    <t>WEEK 31</t>
  </si>
  <si>
    <t>2. Dönem Ders Bitişi</t>
  </si>
  <si>
    <t>Final Exam*2</t>
  </si>
  <si>
    <t>Final Make-up Exam*3</t>
  </si>
  <si>
    <t>*2-Hazırlık eğitimine devam ederek başarı ile tamamlayan öğrenciler için
*3-Yıl Sonu Sınavı’nda başarısız olan öğrenciler için</t>
  </si>
  <si>
    <t>"Güz Yarıyılı Sonu
 Zorunlu Hazırlık Sınıfı 
Programı (İngilizce)
Yeterlik  Sınavı -II 
YAZILI *1"</t>
  </si>
  <si>
    <t>"Güz Yarıyılı Sonu 
Zorunlu Hazırlık Sınıfı 
Programı (İngilizce)
Yeterlik Sınavı -II
 KONUŞMA*1"</t>
  </si>
  <si>
    <t>*1 : Güz yarıyılı yıl içi sınavlarının not ortalaması 64,50 ve üstü olan öğrenciler; 
2024-2025 eğitim öğretim yılında hazırlık eğitimi alarak başarısız olan öğrenciler için</t>
  </si>
  <si>
    <t>WEEK 29</t>
  </si>
  <si>
    <t>Portfolio 2 /
Participation 2</t>
  </si>
  <si>
    <r>
      <rPr>
        <b/>
        <sz val="11"/>
        <color rgb="FFFF0000"/>
        <rFont val="Merriweather"/>
        <charset val="162"/>
      </rPr>
      <t>Unit 5: Planet Earth</t>
    </r>
    <r>
      <rPr>
        <sz val="11"/>
        <color rgb="FF3F3F3F"/>
        <rFont val="Merriweather"/>
      </rPr>
      <t xml:space="preserve"> p.60 Vocabulary:Phrasal verbs,collocations,word families Grammar:Articles, no article, a/an,the Listening:Eco school Reading:How to survive a bear attack Grammar:Non-defining relative clauses  Use of English: 
prepositions at the end of clauses  </t>
    </r>
    <r>
      <rPr>
        <b/>
        <sz val="11"/>
        <color rgb="FF3F3F3F"/>
        <rFont val="Merriweather"/>
        <charset val="162"/>
      </rPr>
      <t>Focus Review 5 (optional)</t>
    </r>
  </si>
  <si>
    <t xml:space="preserve">2.Dönem 
Ders Başlangıcı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</si>
</sst>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29">
    <font>
      <sz val="11"/>
      <color rgb="FF3F3F3F"/>
      <name val="Merriweather"/>
      <scheme val="minor"/>
    </font>
    <font>
      <sz val="11"/>
      <color rgb="FF3F3F3F"/>
      <name val="Merriweather"/>
    </font>
    <font>
      <sz val="35"/>
      <color theme="4"/>
      <name val="Merriweather"/>
    </font>
    <font>
      <sz val="11"/>
      <color rgb="FF4C7226"/>
      <name val="Merriweather"/>
    </font>
    <font>
      <sz val="10"/>
      <color theme="1"/>
      <name val="Century Gothic"/>
    </font>
    <font>
      <sz val="12"/>
      <color rgb="FF4C7226"/>
      <name val="Merriweather"/>
    </font>
    <font>
      <sz val="11"/>
      <color rgb="FF595959"/>
      <name val="Merriweather"/>
    </font>
    <font>
      <sz val="11"/>
      <color theme="1"/>
      <name val="Merriweather"/>
    </font>
    <font>
      <b/>
      <sz val="11"/>
      <color rgb="FF595959"/>
      <name val="Merriweather"/>
    </font>
    <font>
      <sz val="11"/>
      <name val="Merriweather"/>
    </font>
    <font>
      <b/>
      <sz val="16"/>
      <color theme="1"/>
      <name val="Merriweather"/>
    </font>
    <font>
      <sz val="11"/>
      <color rgb="FFFF00FF"/>
      <name val="Merriweather"/>
    </font>
    <font>
      <b/>
      <sz val="13"/>
      <color theme="1"/>
      <name val="Merriweather"/>
    </font>
    <font>
      <sz val="11"/>
      <color rgb="FFFF0000"/>
      <name val="Merriweather"/>
    </font>
    <font>
      <sz val="18"/>
      <color theme="1"/>
      <name val="Merriweather"/>
    </font>
    <font>
      <b/>
      <sz val="11"/>
      <color rgb="FF3C7A9D"/>
      <name val="Merriweather"/>
    </font>
    <font>
      <b/>
      <sz val="14"/>
      <color theme="1"/>
      <name val="Merriweather"/>
    </font>
    <font>
      <b/>
      <sz val="12"/>
      <color theme="1"/>
      <name val="Merriweather"/>
    </font>
    <font>
      <b/>
      <sz val="14"/>
      <color rgb="FF3F3F3F"/>
      <name val="Merriweather"/>
    </font>
    <font>
      <b/>
      <sz val="11"/>
      <color rgb="FFFF0000"/>
      <name val="Arial"/>
    </font>
    <font>
      <sz val="11"/>
      <color rgb="FF3F3F3F"/>
      <name val="Arial"/>
    </font>
    <font>
      <b/>
      <sz val="11"/>
      <color rgb="FF3F3F3F"/>
      <name val="Arial"/>
    </font>
    <font>
      <b/>
      <sz val="11"/>
      <color rgb="FF3F3F3F"/>
      <name val="Merriweather"/>
    </font>
    <font>
      <b/>
      <sz val="11"/>
      <color rgb="FFFF0000"/>
      <name val="Merriweather"/>
    </font>
    <font>
      <sz val="11"/>
      <color rgb="FF3F3F3F"/>
      <name val="Arial"/>
      <family val="2"/>
      <charset val="162"/>
    </font>
    <font>
      <b/>
      <sz val="12"/>
      <color rgb="FF000000"/>
      <name val="Arial"/>
      <family val="2"/>
      <charset val="162"/>
    </font>
    <font>
      <b/>
      <sz val="11"/>
      <color rgb="FFFF0000"/>
      <name val="Merriweather"/>
      <charset val="162"/>
    </font>
    <font>
      <b/>
      <sz val="11"/>
      <color rgb="FF3F3F3F"/>
      <name val="Merriweather"/>
      <charset val="162"/>
    </font>
    <font>
      <sz val="11"/>
      <color rgb="FF3F3F3F"/>
      <name val="Merriweather"/>
      <charset val="16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theme="0"/>
        <bgColor theme="0"/>
      </patternFill>
    </fill>
    <fill>
      <patternFill patternType="solid">
        <fgColor rgb="FF00FF00"/>
        <bgColor rgb="FF00FF00"/>
      </patternFill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  <fill>
      <patternFill patternType="solid">
        <fgColor rgb="FFF1C232"/>
        <bgColor rgb="FFF1C232"/>
      </patternFill>
    </fill>
    <fill>
      <patternFill patternType="solid">
        <fgColor rgb="FFE8A49C"/>
        <bgColor rgb="FFE8A4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theme="0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4C7226"/>
      </bottom>
      <diagonal/>
    </border>
    <border>
      <left/>
      <right style="thin">
        <color rgb="FFD8D8D8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D8D8D8"/>
      </bottom>
      <diagonal/>
    </border>
    <border>
      <left/>
      <right/>
      <top/>
      <bottom style="thin">
        <color rgb="FFD8D8D8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6">
    <xf numFmtId="0" fontId="0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3" fillId="2" borderId="1" xfId="0" applyFont="1" applyFill="1" applyBorder="1" applyAlignment="1"/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vertical="top"/>
    </xf>
    <xf numFmtId="0" fontId="1" fillId="0" borderId="0" xfId="0" applyFont="1" applyAlignment="1"/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vertical="top"/>
    </xf>
    <xf numFmtId="164" fontId="6" fillId="3" borderId="1" xfId="0" applyNumberFormat="1" applyFont="1" applyFill="1" applyBorder="1" applyAlignment="1">
      <alignment horizontal="left" wrapText="1"/>
    </xf>
    <xf numFmtId="0" fontId="1" fillId="3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right"/>
    </xf>
    <xf numFmtId="0" fontId="7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164" fontId="6" fillId="3" borderId="1" xfId="0" applyNumberFormat="1" applyFont="1" applyFill="1" applyBorder="1" applyAlignment="1">
      <alignment horizontal="left"/>
    </xf>
    <xf numFmtId="0" fontId="1" fillId="0" borderId="0" xfId="0" applyFont="1" applyAlignment="1">
      <alignment vertical="top"/>
    </xf>
    <xf numFmtId="0" fontId="1" fillId="3" borderId="1" xfId="0" applyFont="1" applyFill="1" applyBorder="1" applyAlignment="1">
      <alignment vertical="top"/>
    </xf>
    <xf numFmtId="0" fontId="7" fillId="4" borderId="12" xfId="0" applyFont="1" applyFill="1" applyBorder="1" applyAlignment="1">
      <alignment horizontal="left" vertical="top" wrapText="1"/>
    </xf>
    <xf numFmtId="0" fontId="10" fillId="5" borderId="12" xfId="0" applyFont="1" applyFill="1" applyBorder="1" applyAlignment="1">
      <alignment horizontal="center" vertical="top" wrapText="1"/>
    </xf>
    <xf numFmtId="0" fontId="12" fillId="6" borderId="12" xfId="0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4" borderId="12" xfId="0" applyFont="1" applyFill="1" applyBorder="1" applyAlignment="1">
      <alignment horizontal="left" vertical="top" wrapText="1"/>
    </xf>
    <xf numFmtId="0" fontId="13" fillId="4" borderId="12" xfId="0" applyFont="1" applyFill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3" borderId="1" xfId="0" applyFont="1" applyFill="1" applyBorder="1" applyAlignment="1">
      <alignment vertical="top" wrapText="1"/>
    </xf>
    <xf numFmtId="0" fontId="7" fillId="0" borderId="13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14" fillId="5" borderId="3" xfId="0" applyFont="1" applyFill="1" applyBorder="1" applyAlignment="1">
      <alignment horizontal="center" vertical="top" wrapText="1"/>
    </xf>
    <xf numFmtId="0" fontId="17" fillId="7" borderId="12" xfId="0" applyFont="1" applyFill="1" applyBorder="1" applyAlignment="1">
      <alignment horizontal="left" vertical="top" wrapText="1"/>
    </xf>
    <xf numFmtId="0" fontId="16" fillId="6" borderId="3" xfId="0" applyFont="1" applyFill="1" applyBorder="1" applyAlignment="1">
      <alignment horizontal="left" vertical="top" wrapText="1"/>
    </xf>
    <xf numFmtId="0" fontId="18" fillId="8" borderId="0" xfId="0" applyFont="1" applyFill="1" applyAlignment="1">
      <alignment vertical="top"/>
    </xf>
    <xf numFmtId="0" fontId="7" fillId="0" borderId="18" xfId="0" applyFont="1" applyBorder="1" applyAlignment="1">
      <alignment horizontal="left" vertical="top" wrapText="1"/>
    </xf>
    <xf numFmtId="0" fontId="9" fillId="0" borderId="19" xfId="0" applyFont="1" applyBorder="1" applyAlignment="1">
      <alignment vertical="top"/>
    </xf>
    <xf numFmtId="0" fontId="9" fillId="0" borderId="17" xfId="0" applyFont="1" applyBorder="1" applyAlignment="1">
      <alignment vertical="top"/>
    </xf>
    <xf numFmtId="0" fontId="17" fillId="9" borderId="12" xfId="0" applyFont="1" applyFill="1" applyBorder="1" applyAlignment="1">
      <alignment horizontal="left" vertical="top" wrapText="1"/>
    </xf>
    <xf numFmtId="0" fontId="17" fillId="9" borderId="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4" xfId="0" applyFont="1" applyFill="1" applyBorder="1" applyAlignment="1">
      <alignment horizontal="left" vertical="top" wrapText="1"/>
    </xf>
    <xf numFmtId="0" fontId="9" fillId="0" borderId="8" xfId="0" applyFont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9" fillId="0" borderId="6" xfId="0" applyFont="1" applyBorder="1" applyAlignment="1">
      <alignment vertical="top"/>
    </xf>
    <xf numFmtId="0" fontId="9" fillId="0" borderId="7" xfId="0" applyFont="1" applyBorder="1" applyAlignment="1">
      <alignment vertical="top"/>
    </xf>
    <xf numFmtId="0" fontId="9" fillId="0" borderId="9" xfId="0" applyFont="1" applyBorder="1" applyAlignment="1">
      <alignment vertical="top"/>
    </xf>
    <xf numFmtId="0" fontId="9" fillId="0" borderId="10" xfId="0" applyFont="1" applyBorder="1" applyAlignment="1">
      <alignment vertical="top"/>
    </xf>
    <xf numFmtId="0" fontId="9" fillId="0" borderId="11" xfId="0" applyFont="1" applyBorder="1" applyAlignment="1">
      <alignment vertical="top"/>
    </xf>
    <xf numFmtId="0" fontId="1" fillId="0" borderId="0" xfId="0" applyFont="1" applyAlignment="1">
      <alignment horizontal="left" wrapText="1"/>
    </xf>
    <xf numFmtId="0" fontId="0" fillId="0" borderId="0" xfId="0" applyFont="1" applyAlignment="1">
      <alignment vertical="top"/>
    </xf>
    <xf numFmtId="0" fontId="11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9" fillId="0" borderId="15" xfId="0" applyFont="1" applyBorder="1" applyAlignment="1">
      <alignment vertical="top"/>
    </xf>
    <xf numFmtId="0" fontId="9" fillId="0" borderId="16" xfId="0" applyFont="1" applyBorder="1" applyAlignment="1">
      <alignment vertical="top"/>
    </xf>
    <xf numFmtId="0" fontId="9" fillId="0" borderId="20" xfId="0" applyFont="1" applyBorder="1" applyAlignment="1">
      <alignment vertical="top"/>
    </xf>
    <xf numFmtId="0" fontId="1" fillId="3" borderId="5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8" fillId="0" borderId="0" xfId="0" applyFont="1" applyFill="1" applyAlignment="1">
      <alignment vertical="top"/>
    </xf>
    <xf numFmtId="0" fontId="17" fillId="0" borderId="3" xfId="0" applyFont="1" applyFill="1" applyBorder="1" applyAlignment="1">
      <alignment horizontal="left" vertical="top" wrapText="1"/>
    </xf>
    <xf numFmtId="0" fontId="17" fillId="0" borderId="12" xfId="0" applyFont="1" applyFill="1" applyBorder="1" applyAlignment="1">
      <alignment horizontal="left" vertical="top" wrapText="1"/>
    </xf>
    <xf numFmtId="0" fontId="0" fillId="0" borderId="0" xfId="0" applyFont="1" applyAlignment="1">
      <alignment horizontal="center" vertical="top"/>
    </xf>
    <xf numFmtId="0" fontId="25" fillId="10" borderId="0" xfId="0" applyFont="1" applyFill="1" applyAlignment="1">
      <alignment vertical="top" wrapText="1"/>
    </xf>
    <xf numFmtId="0" fontId="0" fillId="0" borderId="0" xfId="0" applyFont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8" fillId="0" borderId="0" xfId="0" applyFont="1" applyAlignment="1">
      <alignment vertical="top" wrapText="1"/>
    </xf>
    <xf numFmtId="0" fontId="7" fillId="11" borderId="20" xfId="0" applyFont="1" applyFill="1" applyBorder="1" applyAlignment="1">
      <alignment horizontal="center" vertical="top" wrapText="1"/>
    </xf>
    <xf numFmtId="0" fontId="7" fillId="11" borderId="17" xfId="0" applyFont="1" applyFill="1" applyBorder="1" applyAlignment="1">
      <alignment horizontal="center" vertical="top" wrapText="1"/>
    </xf>
    <xf numFmtId="0" fontId="16" fillId="0" borderId="1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14" fillId="0" borderId="3" xfId="0" applyFont="1" applyFill="1" applyBorder="1" applyAlignment="1">
      <alignment horizontal="center" vertical="top" wrapText="1"/>
    </xf>
    <xf numFmtId="0" fontId="10" fillId="0" borderId="1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left" vertical="top" wrapText="1"/>
    </xf>
  </cellXfs>
  <cellStyles count="1">
    <cellStyle name="Normal" xfId="0" builtinId="0"/>
  </cellStyles>
  <dxfs count="24"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4C19"/>
    <pageSetUpPr fitToPage="1"/>
  </sheetPr>
  <dimension ref="A1:Z1000"/>
  <sheetViews>
    <sheetView showGridLines="0" topLeftCell="A2" workbookViewId="0">
      <selection activeCell="E13" sqref="E13:H14"/>
    </sheetView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9" width="2.625" customWidth="1"/>
    <col min="10" max="10" width="20" customWidth="1"/>
    <col min="11" max="11" width="13.625" customWidth="1"/>
    <col min="12" max="26" width="8.75" customWidth="1"/>
  </cols>
  <sheetData>
    <row r="1" spans="1:26" ht="60" customHeight="1">
      <c r="A1" s="1"/>
      <c r="B1" s="2" t="str">
        <f>"Ocak "&amp;TakvimYılı</f>
        <v>Ocak 2026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>
      <c r="A2" s="1"/>
      <c r="B2" s="7" t="str">
        <f>HaftaBaşlangıcı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  <c r="I2" s="8"/>
      <c r="J2" s="9" t="s">
        <v>1</v>
      </c>
      <c r="K2" s="10">
        <v>2026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>
      <c r="A3" s="1"/>
      <c r="B3" s="11">
        <f t="array" ref="B3:H3">GünlerVeHaftalar+DATE(TakvimYılı,1,1)-WEEKDAY(DATE(TakvimYılı,1,1),(HaftaBaşlangıcı="Pazartesi")+1)+1</f>
        <v>46020</v>
      </c>
      <c r="C3" s="11">
        <v>46021</v>
      </c>
      <c r="D3" s="11">
        <v>46022</v>
      </c>
      <c r="E3" s="11">
        <v>46023</v>
      </c>
      <c r="F3" s="11">
        <v>46024</v>
      </c>
      <c r="G3" s="11">
        <v>46025</v>
      </c>
      <c r="H3" s="11">
        <v>46026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>
      <c r="A4" s="1"/>
      <c r="B4" s="1"/>
      <c r="C4" s="1"/>
      <c r="D4" s="1"/>
      <c r="E4" s="1"/>
      <c r="F4" s="1"/>
      <c r="G4" s="1"/>
      <c r="H4" s="1"/>
      <c r="J4" s="13"/>
    </row>
    <row r="5" spans="1:26" ht="19.5" customHeight="1">
      <c r="A5" s="1"/>
      <c r="B5" s="14">
        <f t="array" ref="B5:H5">GünlerVeHaftalar+DATE(TakvimYılı,1,1)-WEEKDAY(DATE(TakvimYılı,1,1),(HaftaBaşlangıcı="Pazartesi")+1)+8</f>
        <v>46027</v>
      </c>
      <c r="C5" s="14">
        <v>46028</v>
      </c>
      <c r="D5" s="14">
        <v>46029</v>
      </c>
      <c r="E5" s="14">
        <v>46030</v>
      </c>
      <c r="F5" s="14">
        <v>46031</v>
      </c>
      <c r="G5" s="14">
        <v>46032</v>
      </c>
      <c r="H5" s="14">
        <v>46033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93.75" customHeight="1">
      <c r="A6" s="1"/>
      <c r="B6" s="15"/>
      <c r="C6" s="15"/>
      <c r="D6" s="15"/>
      <c r="E6" s="60" t="s">
        <v>57</v>
      </c>
      <c r="F6" s="60" t="s">
        <v>58</v>
      </c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>
      <c r="A7" s="1"/>
      <c r="B7" s="11">
        <f t="array" ref="B7:H7">GünlerVeHaftalar+DATE(TakvimYılı,1,1)-WEEKDAY(DATE(TakvimYılı,1,1),(HaftaBaşlangıcı="Pazartesi")+1)+15</f>
        <v>46034</v>
      </c>
      <c r="C7" s="11">
        <v>46035</v>
      </c>
      <c r="D7" s="11">
        <v>46036</v>
      </c>
      <c r="E7" s="11">
        <v>46037</v>
      </c>
      <c r="F7" s="11">
        <v>46038</v>
      </c>
      <c r="G7" s="11">
        <v>46039</v>
      </c>
      <c r="H7" s="11">
        <v>46040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57.75" customHeight="1">
      <c r="A8" s="1"/>
      <c r="B8" s="17"/>
      <c r="C8" s="17"/>
      <c r="D8" s="17"/>
      <c r="E8" s="17"/>
      <c r="F8" s="1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>
      <c r="A9" s="1"/>
      <c r="B9" s="14">
        <f t="array" ref="B9:H9">GünlerVeHaftalar+DATE(TakvimYılı,1,1)-WEEKDAY(DATE(TakvimYılı,1,1),(HaftaBaşlangıcı="Pazartesi")+1)+22</f>
        <v>46041</v>
      </c>
      <c r="C9" s="14">
        <v>46042</v>
      </c>
      <c r="D9" s="14">
        <v>46043</v>
      </c>
      <c r="E9" s="14">
        <v>46044</v>
      </c>
      <c r="F9" s="14">
        <v>46045</v>
      </c>
      <c r="G9" s="14">
        <v>46046</v>
      </c>
      <c r="H9" s="14">
        <v>46047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57.75" customHeight="1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>
      <c r="A11" s="1"/>
      <c r="B11" s="11">
        <f t="array" ref="B11:H11">GünlerVeHaftalar+DATE(TakvimYılı,1,1)-WEEKDAY(DATE(TakvimYılı,1,1),(HaftaBaşlangıcı="Pazartesi")+1)+29</f>
        <v>46048</v>
      </c>
      <c r="C11" s="11">
        <v>46049</v>
      </c>
      <c r="D11" s="11">
        <v>46050</v>
      </c>
      <c r="E11" s="11">
        <v>46051</v>
      </c>
      <c r="F11" s="11">
        <v>46052</v>
      </c>
      <c r="G11" s="11">
        <v>46053</v>
      </c>
      <c r="H11" s="11">
        <v>46054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>
      <c r="A13" s="1"/>
      <c r="B13" s="14">
        <f t="array" ref="B13:C13">GünlerVeHaftalar+DATE(TakvimYılı,1,1)-WEEKDAY(DATE(TakvimYılı,1,1),(HaftaBaşlangıcı="Pazartesi")+1)+36</f>
        <v>46055</v>
      </c>
      <c r="C13" s="14">
        <v>46056</v>
      </c>
      <c r="D13" s="43" t="s">
        <v>4</v>
      </c>
      <c r="E13" s="59" t="s">
        <v>59</v>
      </c>
      <c r="F13" s="46"/>
      <c r="G13" s="46"/>
      <c r="H13" s="47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57.75" customHeight="1">
      <c r="A14" s="1"/>
      <c r="B14" s="15"/>
      <c r="C14" s="15"/>
      <c r="D14" s="44"/>
      <c r="E14" s="48"/>
      <c r="F14" s="49"/>
      <c r="G14" s="49"/>
      <c r="H14" s="5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>
      <c r="A15" s="1"/>
    </row>
    <row r="16" spans="1:26" ht="14.25">
      <c r="A16" s="1"/>
    </row>
    <row r="17" spans="1:1" ht="14.25">
      <c r="A17" s="1"/>
    </row>
    <row r="18" spans="1:1" ht="14.25">
      <c r="A18" s="1"/>
    </row>
    <row r="19" spans="1:1" ht="14.25">
      <c r="A19" s="1"/>
    </row>
    <row r="20" spans="1:1" ht="14.25">
      <c r="A20" s="1"/>
    </row>
    <row r="21" spans="1:1" ht="15.75" customHeight="1">
      <c r="A21" s="1"/>
    </row>
    <row r="22" spans="1:1" ht="15.75" customHeight="1">
      <c r="A22" s="1"/>
    </row>
    <row r="23" spans="1:1" ht="15.75" customHeight="1">
      <c r="A23" s="1"/>
    </row>
    <row r="24" spans="1:1" ht="15.75" customHeight="1">
      <c r="A24" s="1"/>
    </row>
    <row r="25" spans="1:1" ht="15.75" customHeight="1">
      <c r="A25" s="1"/>
    </row>
    <row r="26" spans="1:1" ht="15.75" customHeight="1">
      <c r="A26" s="1"/>
    </row>
    <row r="27" spans="1:1" ht="15.75" customHeight="1">
      <c r="A27" s="1"/>
    </row>
    <row r="28" spans="1:1" ht="15.75" customHeight="1">
      <c r="A28" s="1"/>
    </row>
    <row r="29" spans="1:1" ht="15.75" customHeight="1">
      <c r="A29" s="1"/>
    </row>
    <row r="30" spans="1:1" ht="15.75" customHeight="1">
      <c r="A30" s="1"/>
    </row>
    <row r="31" spans="1:1" ht="15.75" customHeight="1">
      <c r="A31" s="1"/>
    </row>
    <row r="32" spans="1:1" ht="15.75" customHeight="1">
      <c r="A32" s="1"/>
    </row>
    <row r="33" spans="1:1" ht="15.75" customHeight="1">
      <c r="A33" s="1"/>
    </row>
    <row r="34" spans="1:1" ht="15.75" customHeight="1">
      <c r="A34" s="1"/>
    </row>
    <row r="35" spans="1:1" ht="15.75" customHeight="1">
      <c r="A35" s="1"/>
    </row>
    <row r="36" spans="1:1" ht="15.75" customHeight="1">
      <c r="A36" s="1"/>
    </row>
    <row r="37" spans="1:1" ht="15.75" customHeight="1">
      <c r="A37" s="1"/>
    </row>
    <row r="38" spans="1:1" ht="15.75" customHeight="1">
      <c r="A38" s="1"/>
    </row>
    <row r="39" spans="1:1" ht="15.75" customHeight="1">
      <c r="A39" s="1"/>
    </row>
    <row r="40" spans="1:1" ht="15.75" customHeight="1">
      <c r="A40" s="1"/>
    </row>
    <row r="41" spans="1:1" ht="15.75" customHeight="1">
      <c r="A41" s="1"/>
    </row>
    <row r="42" spans="1:1" ht="15.75" customHeight="1">
      <c r="A42" s="1"/>
    </row>
    <row r="43" spans="1:1" ht="15.75" customHeight="1">
      <c r="A43" s="1"/>
    </row>
    <row r="44" spans="1:1" ht="15.75" customHeight="1">
      <c r="A44" s="1"/>
    </row>
    <row r="45" spans="1:1" ht="15.75" customHeight="1">
      <c r="A45" s="1"/>
    </row>
    <row r="46" spans="1:1" ht="15.75" customHeight="1">
      <c r="A46" s="1"/>
    </row>
    <row r="47" spans="1:1" ht="15.75" customHeight="1">
      <c r="A47" s="1"/>
    </row>
    <row r="48" spans="1:1" ht="15.75" customHeight="1">
      <c r="A48" s="1"/>
    </row>
    <row r="49" spans="1:1" ht="15.75" customHeight="1">
      <c r="A49" s="1"/>
    </row>
    <row r="50" spans="1:1" ht="15.75" customHeight="1">
      <c r="A50" s="1"/>
    </row>
    <row r="51" spans="1:1" ht="15.75" customHeight="1">
      <c r="A51" s="1"/>
    </row>
    <row r="52" spans="1:1" ht="15.75" customHeight="1">
      <c r="A52" s="1"/>
    </row>
    <row r="53" spans="1:1" ht="15.75" customHeight="1">
      <c r="A53" s="1"/>
    </row>
    <row r="54" spans="1:1" ht="15.75" customHeight="1">
      <c r="A54" s="1"/>
    </row>
    <row r="55" spans="1:1" ht="15.75" customHeight="1">
      <c r="A55" s="1"/>
    </row>
    <row r="56" spans="1:1" ht="15.75" customHeight="1">
      <c r="A56" s="1"/>
    </row>
    <row r="57" spans="1:1" ht="15.75" customHeight="1">
      <c r="A57" s="1"/>
    </row>
    <row r="58" spans="1:1" ht="15.75" customHeight="1">
      <c r="A58" s="1"/>
    </row>
    <row r="59" spans="1:1" ht="15.75" customHeight="1">
      <c r="A59" s="1"/>
    </row>
    <row r="60" spans="1:1" ht="15.75" customHeight="1">
      <c r="A60" s="1"/>
    </row>
    <row r="61" spans="1:1" ht="15.75" customHeight="1">
      <c r="A61" s="1"/>
    </row>
    <row r="62" spans="1:1" ht="15.75" customHeight="1">
      <c r="A62" s="1"/>
    </row>
    <row r="63" spans="1:1" ht="15.75" customHeight="1">
      <c r="A63" s="1"/>
    </row>
    <row r="64" spans="1:1" ht="15.75" customHeight="1">
      <c r="A64" s="1"/>
    </row>
    <row r="65" spans="1:1" ht="15.75" customHeight="1">
      <c r="A65" s="1"/>
    </row>
    <row r="66" spans="1:1" ht="15.75" customHeight="1">
      <c r="A66" s="1"/>
    </row>
    <row r="67" spans="1:1" ht="15.75" customHeight="1">
      <c r="A67" s="1"/>
    </row>
    <row r="68" spans="1:1" ht="15.75" customHeight="1">
      <c r="A68" s="1"/>
    </row>
    <row r="69" spans="1:1" ht="15.75" customHeight="1">
      <c r="A69" s="1"/>
    </row>
    <row r="70" spans="1:1" ht="15.75" customHeight="1">
      <c r="A70" s="1"/>
    </row>
    <row r="71" spans="1:1" ht="15.75" customHeight="1">
      <c r="A71" s="1"/>
    </row>
    <row r="72" spans="1:1" ht="15.75" customHeight="1">
      <c r="A72" s="1"/>
    </row>
    <row r="73" spans="1:1" ht="15.75" customHeight="1">
      <c r="A73" s="1"/>
    </row>
    <row r="74" spans="1:1" ht="15.75" customHeight="1">
      <c r="A74" s="1"/>
    </row>
    <row r="75" spans="1:1" ht="15.75" customHeight="1">
      <c r="A75" s="1"/>
    </row>
    <row r="76" spans="1:1" ht="15.75" customHeight="1">
      <c r="A76" s="1"/>
    </row>
    <row r="77" spans="1:1" ht="15.75" customHeight="1">
      <c r="A77" s="1"/>
    </row>
    <row r="78" spans="1:1" ht="15.75" customHeight="1">
      <c r="A78" s="1"/>
    </row>
    <row r="79" spans="1:1" ht="15.75" customHeight="1">
      <c r="A79" s="1"/>
    </row>
    <row r="80" spans="1:1" ht="15.75" customHeight="1">
      <c r="A80" s="1"/>
    </row>
    <row r="81" spans="1:1" ht="15.75" customHeight="1">
      <c r="A81" s="1"/>
    </row>
    <row r="82" spans="1:1" ht="15.75" customHeight="1">
      <c r="A82" s="1"/>
    </row>
    <row r="83" spans="1:1" ht="15.75" customHeight="1">
      <c r="A83" s="1"/>
    </row>
    <row r="84" spans="1:1" ht="15.75" customHeight="1">
      <c r="A84" s="1"/>
    </row>
    <row r="85" spans="1:1" ht="15.75" customHeight="1">
      <c r="A85" s="1"/>
    </row>
    <row r="86" spans="1:1" ht="15.75" customHeight="1">
      <c r="A86" s="1"/>
    </row>
    <row r="87" spans="1:1" ht="15.75" customHeight="1">
      <c r="A87" s="1"/>
    </row>
    <row r="88" spans="1:1" ht="15.75" customHeight="1">
      <c r="A88" s="1"/>
    </row>
    <row r="89" spans="1:1" ht="15.75" customHeight="1">
      <c r="A89" s="1"/>
    </row>
    <row r="90" spans="1:1" ht="15.75" customHeight="1">
      <c r="A90" s="1"/>
    </row>
    <row r="91" spans="1:1" ht="15.75" customHeight="1">
      <c r="A91" s="1"/>
    </row>
    <row r="92" spans="1:1" ht="15.75" customHeight="1">
      <c r="A92" s="1"/>
    </row>
    <row r="93" spans="1:1" ht="15.75" customHeight="1">
      <c r="A93" s="1"/>
    </row>
    <row r="94" spans="1:1" ht="15.75" customHeight="1">
      <c r="A94" s="1"/>
    </row>
    <row r="95" spans="1:1" ht="15.75" customHeight="1">
      <c r="A95" s="1"/>
    </row>
    <row r="96" spans="1:1" ht="15.75" customHeight="1">
      <c r="A96" s="1"/>
    </row>
    <row r="97" spans="1:1" ht="15.75" customHeight="1">
      <c r="A97" s="1"/>
    </row>
    <row r="98" spans="1:1" ht="15.75" customHeight="1">
      <c r="A98" s="1"/>
    </row>
    <row r="99" spans="1:1" ht="15.75" customHeight="1">
      <c r="A99" s="1"/>
    </row>
    <row r="100" spans="1:1" ht="15.75" customHeight="1">
      <c r="A100" s="1"/>
    </row>
    <row r="101" spans="1:1" ht="15.75" customHeight="1">
      <c r="A101" s="1"/>
    </row>
    <row r="102" spans="1:1" ht="15.75" customHeight="1">
      <c r="A102" s="1"/>
    </row>
    <row r="103" spans="1:1" ht="15.75" customHeight="1">
      <c r="A103" s="1"/>
    </row>
    <row r="104" spans="1:1" ht="15.75" customHeight="1">
      <c r="A104" s="1"/>
    </row>
    <row r="105" spans="1:1" ht="15.75" customHeight="1">
      <c r="A105" s="1"/>
    </row>
    <row r="106" spans="1:1" ht="15.75" customHeight="1">
      <c r="A106" s="1"/>
    </row>
    <row r="107" spans="1:1" ht="15.75" customHeight="1">
      <c r="A107" s="1"/>
    </row>
    <row r="108" spans="1:1" ht="15.75" customHeight="1">
      <c r="A108" s="1"/>
    </row>
    <row r="109" spans="1:1" ht="15.75" customHeight="1">
      <c r="A109" s="1"/>
    </row>
    <row r="110" spans="1:1" ht="15.75" customHeight="1">
      <c r="A110" s="1"/>
    </row>
    <row r="111" spans="1:1" ht="15.75" customHeight="1">
      <c r="A111" s="1"/>
    </row>
    <row r="112" spans="1:1" ht="15.75" customHeight="1">
      <c r="A112" s="1"/>
    </row>
    <row r="113" spans="1:1" ht="15.75" customHeight="1">
      <c r="A113" s="1"/>
    </row>
    <row r="114" spans="1:1" ht="15.75" customHeight="1">
      <c r="A114" s="1"/>
    </row>
    <row r="115" spans="1:1" ht="15.75" customHeight="1">
      <c r="A115" s="1"/>
    </row>
    <row r="116" spans="1:1" ht="15.75" customHeight="1">
      <c r="A116" s="1"/>
    </row>
    <row r="117" spans="1:1" ht="15.75" customHeight="1">
      <c r="A117" s="1"/>
    </row>
    <row r="118" spans="1:1" ht="15.75" customHeight="1">
      <c r="A118" s="1"/>
    </row>
    <row r="119" spans="1:1" ht="15.75" customHeight="1">
      <c r="A119" s="1"/>
    </row>
    <row r="120" spans="1:1" ht="15.75" customHeight="1">
      <c r="A120" s="1"/>
    </row>
    <row r="121" spans="1:1" ht="15.75" customHeight="1">
      <c r="A121" s="1"/>
    </row>
    <row r="122" spans="1:1" ht="15.75" customHeight="1">
      <c r="A122" s="1"/>
    </row>
    <row r="123" spans="1:1" ht="15.75" customHeight="1">
      <c r="A123" s="1"/>
    </row>
    <row r="124" spans="1:1" ht="15.75" customHeight="1">
      <c r="A124" s="1"/>
    </row>
    <row r="125" spans="1:1" ht="15.75" customHeight="1">
      <c r="A125" s="1"/>
    </row>
    <row r="126" spans="1:1" ht="15.75" customHeight="1">
      <c r="A126" s="1"/>
    </row>
    <row r="127" spans="1:1" ht="15.75" customHeight="1">
      <c r="A127" s="1"/>
    </row>
    <row r="128" spans="1:1" ht="15.75" customHeight="1">
      <c r="A128" s="1"/>
    </row>
    <row r="129" spans="1:1" ht="15.75" customHeight="1">
      <c r="A129" s="1"/>
    </row>
    <row r="130" spans="1:1" ht="15.75" customHeight="1">
      <c r="A130" s="1"/>
    </row>
    <row r="131" spans="1:1" ht="15.75" customHeight="1">
      <c r="A131" s="1"/>
    </row>
    <row r="132" spans="1:1" ht="15.75" customHeight="1">
      <c r="A132" s="1"/>
    </row>
    <row r="133" spans="1:1" ht="15.75" customHeight="1">
      <c r="A133" s="1"/>
    </row>
    <row r="134" spans="1:1" ht="15.75" customHeight="1">
      <c r="A134" s="1"/>
    </row>
    <row r="135" spans="1:1" ht="15.75" customHeight="1">
      <c r="A135" s="1"/>
    </row>
    <row r="136" spans="1:1" ht="15.75" customHeight="1">
      <c r="A136" s="1"/>
    </row>
    <row r="137" spans="1:1" ht="15.75" customHeight="1">
      <c r="A137" s="1"/>
    </row>
    <row r="138" spans="1:1" ht="15.75" customHeight="1">
      <c r="A138" s="1"/>
    </row>
    <row r="139" spans="1:1" ht="15.75" customHeight="1">
      <c r="A139" s="1"/>
    </row>
    <row r="140" spans="1:1" ht="15.75" customHeight="1">
      <c r="A140" s="1"/>
    </row>
    <row r="141" spans="1:1" ht="15.75" customHeight="1">
      <c r="A141" s="1"/>
    </row>
    <row r="142" spans="1:1" ht="15.75" customHeight="1">
      <c r="A142" s="1"/>
    </row>
    <row r="143" spans="1:1" ht="15.75" customHeight="1">
      <c r="A143" s="1"/>
    </row>
    <row r="144" spans="1:1" ht="15.75" customHeight="1">
      <c r="A144" s="1"/>
    </row>
    <row r="145" spans="1:1" ht="15.75" customHeight="1">
      <c r="A145" s="1"/>
    </row>
    <row r="146" spans="1:1" ht="15.75" customHeight="1">
      <c r="A146" s="1"/>
    </row>
    <row r="147" spans="1:1" ht="15.75" customHeight="1">
      <c r="A147" s="1"/>
    </row>
    <row r="148" spans="1:1" ht="15.75" customHeight="1">
      <c r="A148" s="1"/>
    </row>
    <row r="149" spans="1:1" ht="15.75" customHeight="1">
      <c r="A149" s="1"/>
    </row>
    <row r="150" spans="1:1" ht="15.75" customHeight="1">
      <c r="A150" s="1"/>
    </row>
    <row r="151" spans="1:1" ht="15.75" customHeight="1">
      <c r="A151" s="1"/>
    </row>
    <row r="152" spans="1:1" ht="15.75" customHeight="1">
      <c r="A152" s="1"/>
    </row>
    <row r="153" spans="1:1" ht="15.75" customHeight="1">
      <c r="A153" s="1"/>
    </row>
    <row r="154" spans="1:1" ht="15.75" customHeight="1">
      <c r="A154" s="1"/>
    </row>
    <row r="155" spans="1:1" ht="15.75" customHeight="1">
      <c r="A155" s="1"/>
    </row>
    <row r="156" spans="1:1" ht="15.75" customHeight="1">
      <c r="A156" s="1"/>
    </row>
    <row r="157" spans="1:1" ht="15.75" customHeight="1">
      <c r="A157" s="1"/>
    </row>
    <row r="158" spans="1:1" ht="15.75" customHeight="1">
      <c r="A158" s="1"/>
    </row>
    <row r="159" spans="1:1" ht="15.75" customHeight="1">
      <c r="A159" s="1"/>
    </row>
    <row r="160" spans="1:1" ht="15.75" customHeight="1">
      <c r="A160" s="1"/>
    </row>
    <row r="161" spans="1:1" ht="15.75" customHeight="1">
      <c r="A161" s="1"/>
    </row>
    <row r="162" spans="1:1" ht="15.75" customHeight="1">
      <c r="A162" s="1"/>
    </row>
    <row r="163" spans="1:1" ht="15.75" customHeight="1">
      <c r="A163" s="1"/>
    </row>
    <row r="164" spans="1:1" ht="15.75" customHeight="1">
      <c r="A164" s="1"/>
    </row>
    <row r="165" spans="1:1" ht="15.75" customHeight="1">
      <c r="A165" s="1"/>
    </row>
    <row r="166" spans="1:1" ht="15.75" customHeight="1">
      <c r="A166" s="1"/>
    </row>
    <row r="167" spans="1:1" ht="15.75" customHeight="1">
      <c r="A167" s="1"/>
    </row>
    <row r="168" spans="1:1" ht="15.75" customHeight="1">
      <c r="A168" s="1"/>
    </row>
    <row r="169" spans="1:1" ht="15.75" customHeight="1">
      <c r="A169" s="1"/>
    </row>
    <row r="170" spans="1:1" ht="15.75" customHeight="1">
      <c r="A170" s="1"/>
    </row>
    <row r="171" spans="1:1" ht="15.75" customHeight="1">
      <c r="A171" s="1"/>
    </row>
    <row r="172" spans="1:1" ht="15.75" customHeight="1">
      <c r="A172" s="1"/>
    </row>
    <row r="173" spans="1:1" ht="15.75" customHeight="1">
      <c r="A173" s="1"/>
    </row>
    <row r="174" spans="1:1" ht="15.75" customHeight="1">
      <c r="A174" s="1"/>
    </row>
    <row r="175" spans="1:1" ht="15.75" customHeight="1">
      <c r="A175" s="1"/>
    </row>
    <row r="176" spans="1:1" ht="15.75" customHeight="1">
      <c r="A176" s="1"/>
    </row>
    <row r="177" spans="1:1" ht="15.75" customHeight="1">
      <c r="A177" s="1"/>
    </row>
    <row r="178" spans="1:1" ht="15.75" customHeight="1">
      <c r="A178" s="1"/>
    </row>
    <row r="179" spans="1:1" ht="15.75" customHeight="1">
      <c r="A179" s="1"/>
    </row>
    <row r="180" spans="1:1" ht="15.75" customHeight="1">
      <c r="A180" s="1"/>
    </row>
    <row r="181" spans="1:1" ht="15.75" customHeight="1">
      <c r="A181" s="1"/>
    </row>
    <row r="182" spans="1:1" ht="15.75" customHeight="1">
      <c r="A182" s="1"/>
    </row>
    <row r="183" spans="1:1" ht="15.75" customHeight="1">
      <c r="A183" s="1"/>
    </row>
    <row r="184" spans="1:1" ht="15.75" customHeight="1">
      <c r="A184" s="1"/>
    </row>
    <row r="185" spans="1:1" ht="15.75" customHeight="1">
      <c r="A185" s="1"/>
    </row>
    <row r="186" spans="1:1" ht="15.75" customHeight="1">
      <c r="A186" s="1"/>
    </row>
    <row r="187" spans="1:1" ht="15.75" customHeight="1">
      <c r="A187" s="1"/>
    </row>
    <row r="188" spans="1:1" ht="15.75" customHeight="1">
      <c r="A188" s="1"/>
    </row>
    <row r="189" spans="1:1" ht="15.75" customHeight="1">
      <c r="A189" s="1"/>
    </row>
    <row r="190" spans="1:1" ht="15.75" customHeight="1">
      <c r="A190" s="1"/>
    </row>
    <row r="191" spans="1:1" ht="15.75" customHeight="1">
      <c r="A191" s="1"/>
    </row>
    <row r="192" spans="1:1" ht="15.75" customHeight="1">
      <c r="A192" s="1"/>
    </row>
    <row r="193" spans="1:1" ht="15.75" customHeight="1">
      <c r="A193" s="1"/>
    </row>
    <row r="194" spans="1:1" ht="15.75" customHeight="1">
      <c r="A194" s="1"/>
    </row>
    <row r="195" spans="1:1" ht="15.75" customHeight="1">
      <c r="A195" s="1"/>
    </row>
    <row r="196" spans="1:1" ht="15.75" customHeight="1">
      <c r="A196" s="1"/>
    </row>
    <row r="197" spans="1:1" ht="15.75" customHeight="1">
      <c r="A197" s="1"/>
    </row>
    <row r="198" spans="1:1" ht="15.75" customHeight="1">
      <c r="A198" s="1"/>
    </row>
    <row r="199" spans="1:1" ht="15.75" customHeight="1">
      <c r="A199" s="1"/>
    </row>
    <row r="200" spans="1:1" ht="15.75" customHeight="1">
      <c r="A200" s="1"/>
    </row>
    <row r="201" spans="1:1" ht="15.75" customHeight="1">
      <c r="A201" s="1"/>
    </row>
    <row r="202" spans="1:1" ht="15.75" customHeight="1">
      <c r="A202" s="1"/>
    </row>
    <row r="203" spans="1:1" ht="15.75" customHeight="1">
      <c r="A203" s="1"/>
    </row>
    <row r="204" spans="1:1" ht="15.75" customHeight="1">
      <c r="A204" s="1"/>
    </row>
    <row r="205" spans="1:1" ht="15.75" customHeight="1">
      <c r="A205" s="1"/>
    </row>
    <row r="206" spans="1:1" ht="15.75" customHeight="1">
      <c r="A206" s="1"/>
    </row>
    <row r="207" spans="1:1" ht="15.75" customHeight="1">
      <c r="A207" s="1"/>
    </row>
    <row r="208" spans="1:1" ht="15.75" customHeight="1">
      <c r="A208" s="1"/>
    </row>
    <row r="209" spans="1:1" ht="15.75" customHeight="1">
      <c r="A209" s="1"/>
    </row>
    <row r="210" spans="1:1" ht="15.75" customHeight="1">
      <c r="A210" s="1"/>
    </row>
    <row r="211" spans="1:1" ht="15.75" customHeight="1">
      <c r="A211" s="1"/>
    </row>
    <row r="212" spans="1:1" ht="15.75" customHeight="1">
      <c r="A212" s="1"/>
    </row>
    <row r="213" spans="1:1" ht="15.75" customHeight="1">
      <c r="A213" s="1"/>
    </row>
    <row r="214" spans="1:1" ht="15.75" customHeight="1">
      <c r="A214" s="1"/>
    </row>
    <row r="215" spans="1:1" ht="15.75" customHeight="1">
      <c r="A215" s="1"/>
    </row>
    <row r="216" spans="1:1" ht="15.75" customHeight="1">
      <c r="A216" s="1"/>
    </row>
    <row r="217" spans="1:1" ht="15.75" customHeight="1">
      <c r="A217" s="1"/>
    </row>
    <row r="218" spans="1:1" ht="15.75" customHeight="1">
      <c r="A218" s="1"/>
    </row>
    <row r="219" spans="1:1" ht="15.75" customHeight="1">
      <c r="A219" s="1"/>
    </row>
    <row r="220" spans="1:1" ht="15.75" customHeight="1">
      <c r="A220" s="1"/>
    </row>
    <row r="221" spans="1:1" ht="15.75" customHeight="1">
      <c r="A221" s="1"/>
    </row>
    <row r="222" spans="1:1" ht="15.75" customHeight="1">
      <c r="A222" s="1"/>
    </row>
    <row r="223" spans="1:1" ht="15.75" customHeight="1">
      <c r="A223" s="1"/>
    </row>
    <row r="224" spans="1:1" ht="15.75" customHeight="1">
      <c r="A224" s="1"/>
    </row>
    <row r="225" spans="1:1" ht="15.75" customHeight="1">
      <c r="A225" s="1"/>
    </row>
    <row r="226" spans="1:1" ht="15.75" customHeight="1">
      <c r="A226" s="1"/>
    </row>
    <row r="227" spans="1:1" ht="15.75" customHeight="1">
      <c r="A227" s="1"/>
    </row>
    <row r="228" spans="1:1" ht="15.75" customHeight="1">
      <c r="A228" s="1"/>
    </row>
    <row r="229" spans="1:1" ht="15.75" customHeight="1">
      <c r="A229" s="1"/>
    </row>
    <row r="230" spans="1:1" ht="15.75" customHeight="1">
      <c r="A230" s="1"/>
    </row>
    <row r="231" spans="1:1" ht="15.75" customHeight="1">
      <c r="A231" s="1"/>
    </row>
    <row r="232" spans="1:1" ht="15.75" customHeight="1">
      <c r="A232" s="1"/>
    </row>
    <row r="233" spans="1:1" ht="15.75" customHeight="1">
      <c r="A233" s="1"/>
    </row>
    <row r="234" spans="1:1" ht="15.75" customHeight="1">
      <c r="A234" s="1"/>
    </row>
    <row r="235" spans="1:1" ht="15.75" customHeight="1">
      <c r="A235" s="1"/>
    </row>
    <row r="236" spans="1:1" ht="15.75" customHeight="1">
      <c r="A236" s="1"/>
    </row>
    <row r="237" spans="1:1" ht="15.75" customHeight="1">
      <c r="A237" s="1"/>
    </row>
    <row r="238" spans="1:1" ht="15.75" customHeight="1">
      <c r="A238" s="1"/>
    </row>
    <row r="239" spans="1:1" ht="15.75" customHeight="1">
      <c r="A239" s="1"/>
    </row>
    <row r="240" spans="1:1" ht="15.75" customHeight="1">
      <c r="A240" s="1"/>
    </row>
    <row r="241" spans="1:1" ht="15.75" customHeight="1">
      <c r="A241" s="1"/>
    </row>
    <row r="242" spans="1:1" ht="15.75" customHeight="1">
      <c r="A242" s="1"/>
    </row>
    <row r="243" spans="1:1" ht="15.75" customHeight="1">
      <c r="A243" s="1"/>
    </row>
    <row r="244" spans="1:1" ht="15.75" customHeight="1">
      <c r="A244" s="1"/>
    </row>
    <row r="245" spans="1:1" ht="15.75" customHeight="1">
      <c r="A245" s="1"/>
    </row>
    <row r="246" spans="1:1" ht="15.75" customHeight="1">
      <c r="A246" s="1"/>
    </row>
    <row r="247" spans="1:1" ht="15.75" customHeight="1">
      <c r="A247" s="1"/>
    </row>
    <row r="248" spans="1:1" ht="15.75" customHeight="1">
      <c r="A248" s="1"/>
    </row>
    <row r="249" spans="1:1" ht="15.75" customHeight="1">
      <c r="A249" s="1"/>
    </row>
    <row r="250" spans="1:1" ht="15.75" customHeight="1">
      <c r="A250" s="1"/>
    </row>
    <row r="251" spans="1:1" ht="15.75" customHeight="1">
      <c r="A251" s="1"/>
    </row>
    <row r="252" spans="1:1" ht="15.75" customHeight="1">
      <c r="A252" s="1"/>
    </row>
    <row r="253" spans="1:1" ht="15.75" customHeight="1">
      <c r="A253" s="1"/>
    </row>
    <row r="254" spans="1:1" ht="15.75" customHeight="1">
      <c r="A254" s="1"/>
    </row>
    <row r="255" spans="1:1" ht="15.75" customHeight="1">
      <c r="A255" s="1"/>
    </row>
    <row r="256" spans="1:1" ht="15.75" customHeight="1">
      <c r="A256" s="1"/>
    </row>
    <row r="257" spans="1:1" ht="15.75" customHeight="1">
      <c r="A257" s="1"/>
    </row>
    <row r="258" spans="1:1" ht="15.75" customHeight="1">
      <c r="A258" s="1"/>
    </row>
    <row r="259" spans="1:1" ht="15.75" customHeight="1">
      <c r="A259" s="1"/>
    </row>
    <row r="260" spans="1:1" ht="15.75" customHeight="1">
      <c r="A260" s="1"/>
    </row>
    <row r="261" spans="1:1" ht="15.75" customHeight="1">
      <c r="A261" s="1"/>
    </row>
    <row r="262" spans="1:1" ht="15.75" customHeight="1">
      <c r="A262" s="1"/>
    </row>
    <row r="263" spans="1:1" ht="15.75" customHeight="1">
      <c r="A263" s="1"/>
    </row>
    <row r="264" spans="1:1" ht="15.75" customHeight="1">
      <c r="A264" s="1"/>
    </row>
    <row r="265" spans="1:1" ht="15.75" customHeight="1">
      <c r="A265" s="1"/>
    </row>
    <row r="266" spans="1:1" ht="15.75" customHeight="1">
      <c r="A266" s="1"/>
    </row>
    <row r="267" spans="1:1" ht="15.75" customHeight="1">
      <c r="A267" s="1"/>
    </row>
    <row r="268" spans="1:1" ht="15.75" customHeight="1">
      <c r="A268" s="1"/>
    </row>
    <row r="269" spans="1:1" ht="15.75" customHeight="1">
      <c r="A269" s="1"/>
    </row>
    <row r="270" spans="1:1" ht="15.75" customHeight="1">
      <c r="A270" s="1"/>
    </row>
    <row r="271" spans="1:1" ht="15.75" customHeight="1">
      <c r="A271" s="1"/>
    </row>
    <row r="272" spans="1:1" ht="15.75" customHeight="1">
      <c r="A272" s="1"/>
    </row>
    <row r="273" spans="1:1" ht="15.75" customHeight="1">
      <c r="A273" s="1"/>
    </row>
    <row r="274" spans="1:1" ht="15.75" customHeight="1">
      <c r="A274" s="1"/>
    </row>
    <row r="275" spans="1:1" ht="15.75" customHeight="1">
      <c r="A275" s="1"/>
    </row>
    <row r="276" spans="1:1" ht="15.75" customHeight="1">
      <c r="A276" s="1"/>
    </row>
    <row r="277" spans="1:1" ht="15.75" customHeight="1">
      <c r="A277" s="1"/>
    </row>
    <row r="278" spans="1:1" ht="15.75" customHeight="1">
      <c r="A278" s="1"/>
    </row>
    <row r="279" spans="1:1" ht="15.75" customHeight="1">
      <c r="A279" s="1"/>
    </row>
    <row r="280" spans="1:1" ht="15.75" customHeight="1">
      <c r="A280" s="1"/>
    </row>
    <row r="281" spans="1:1" ht="15.75" customHeight="1">
      <c r="A281" s="1"/>
    </row>
    <row r="282" spans="1:1" ht="15.75" customHeight="1">
      <c r="A282" s="1"/>
    </row>
    <row r="283" spans="1:1" ht="15.75" customHeight="1">
      <c r="A283" s="1"/>
    </row>
    <row r="284" spans="1:1" ht="15.75" customHeight="1">
      <c r="A284" s="1"/>
    </row>
    <row r="285" spans="1:1" ht="15.75" customHeight="1">
      <c r="A285" s="1"/>
    </row>
    <row r="286" spans="1:1" ht="15.75" customHeight="1">
      <c r="A286" s="1"/>
    </row>
    <row r="287" spans="1:1" ht="15.75" customHeight="1">
      <c r="A287" s="1"/>
    </row>
    <row r="288" spans="1:1" ht="15.75" customHeight="1">
      <c r="A288" s="1"/>
    </row>
    <row r="289" spans="1:1" ht="15.75" customHeight="1">
      <c r="A289" s="1"/>
    </row>
    <row r="290" spans="1:1" ht="15.75" customHeight="1">
      <c r="A290" s="1"/>
    </row>
    <row r="291" spans="1:1" ht="15.75" customHeight="1">
      <c r="A291" s="1"/>
    </row>
    <row r="292" spans="1:1" ht="15.75" customHeight="1">
      <c r="A292" s="1"/>
    </row>
    <row r="293" spans="1:1" ht="15.75" customHeight="1">
      <c r="A293" s="1"/>
    </row>
    <row r="294" spans="1:1" ht="15.75" customHeight="1">
      <c r="A294" s="1"/>
    </row>
    <row r="295" spans="1:1" ht="15.75" customHeight="1">
      <c r="A295" s="1"/>
    </row>
    <row r="296" spans="1:1" ht="15.75" customHeight="1">
      <c r="A296" s="1"/>
    </row>
    <row r="297" spans="1:1" ht="15.75" customHeight="1">
      <c r="A297" s="1"/>
    </row>
    <row r="298" spans="1:1" ht="15.75" customHeight="1">
      <c r="A298" s="1"/>
    </row>
    <row r="299" spans="1:1" ht="15.75" customHeight="1">
      <c r="A299" s="1"/>
    </row>
    <row r="300" spans="1:1" ht="15.75" customHeight="1">
      <c r="A300" s="1"/>
    </row>
    <row r="301" spans="1:1" ht="15.75" customHeight="1">
      <c r="A301" s="1"/>
    </row>
    <row r="302" spans="1:1" ht="15.75" customHeight="1">
      <c r="A302" s="1"/>
    </row>
    <row r="303" spans="1:1" ht="15.75" customHeight="1">
      <c r="A303" s="1"/>
    </row>
    <row r="304" spans="1:1" ht="15.75" customHeight="1">
      <c r="A304" s="1"/>
    </row>
    <row r="305" spans="1:1" ht="15.75" customHeight="1">
      <c r="A305" s="1"/>
    </row>
    <row r="306" spans="1:1" ht="15.75" customHeight="1">
      <c r="A306" s="1"/>
    </row>
    <row r="307" spans="1:1" ht="15.75" customHeight="1">
      <c r="A307" s="1"/>
    </row>
    <row r="308" spans="1:1" ht="15.75" customHeight="1">
      <c r="A308" s="1"/>
    </row>
    <row r="309" spans="1:1" ht="15.75" customHeight="1">
      <c r="A309" s="1"/>
    </row>
    <row r="310" spans="1:1" ht="15.75" customHeight="1">
      <c r="A310" s="1"/>
    </row>
    <row r="311" spans="1:1" ht="15.75" customHeight="1">
      <c r="A311" s="1"/>
    </row>
    <row r="312" spans="1:1" ht="15.75" customHeight="1">
      <c r="A312" s="1"/>
    </row>
    <row r="313" spans="1:1" ht="15.75" customHeight="1">
      <c r="A313" s="1"/>
    </row>
    <row r="314" spans="1:1" ht="15.75" customHeight="1">
      <c r="A314" s="1"/>
    </row>
    <row r="315" spans="1:1" ht="15.75" customHeight="1">
      <c r="A315" s="1"/>
    </row>
    <row r="316" spans="1:1" ht="15.75" customHeight="1">
      <c r="A316" s="1"/>
    </row>
    <row r="317" spans="1:1" ht="15.75" customHeight="1">
      <c r="A317" s="1"/>
    </row>
    <row r="318" spans="1:1" ht="15.75" customHeight="1">
      <c r="A318" s="1"/>
    </row>
    <row r="319" spans="1:1" ht="15.75" customHeight="1">
      <c r="A319" s="1"/>
    </row>
    <row r="320" spans="1:1" ht="15.75" customHeight="1">
      <c r="A320" s="1"/>
    </row>
    <row r="321" spans="1:1" ht="15.75" customHeight="1">
      <c r="A321" s="1"/>
    </row>
    <row r="322" spans="1:1" ht="15.75" customHeight="1">
      <c r="A322" s="1"/>
    </row>
    <row r="323" spans="1:1" ht="15.75" customHeight="1">
      <c r="A323" s="1"/>
    </row>
    <row r="324" spans="1:1" ht="15.75" customHeight="1">
      <c r="A324" s="1"/>
    </row>
    <row r="325" spans="1:1" ht="15.75" customHeight="1">
      <c r="A325" s="1"/>
    </row>
    <row r="326" spans="1:1" ht="15.75" customHeight="1">
      <c r="A326" s="1"/>
    </row>
    <row r="327" spans="1:1" ht="15.75" customHeight="1">
      <c r="A327" s="1"/>
    </row>
    <row r="328" spans="1:1" ht="15.75" customHeight="1">
      <c r="A328" s="1"/>
    </row>
    <row r="329" spans="1:1" ht="15.75" customHeight="1">
      <c r="A329" s="1"/>
    </row>
    <row r="330" spans="1:1" ht="15.75" customHeight="1">
      <c r="A330" s="1"/>
    </row>
    <row r="331" spans="1:1" ht="15.75" customHeight="1">
      <c r="A331" s="1"/>
    </row>
    <row r="332" spans="1:1" ht="15.75" customHeight="1">
      <c r="A332" s="1"/>
    </row>
    <row r="333" spans="1:1" ht="15.75" customHeight="1">
      <c r="A333" s="1"/>
    </row>
    <row r="334" spans="1:1" ht="15.75" customHeight="1">
      <c r="A334" s="1"/>
    </row>
    <row r="335" spans="1:1" ht="15.75" customHeight="1">
      <c r="A335" s="1"/>
    </row>
    <row r="336" spans="1:1" ht="15.75" customHeight="1">
      <c r="A336" s="1"/>
    </row>
    <row r="337" spans="1:1" ht="15.75" customHeight="1">
      <c r="A337" s="1"/>
    </row>
    <row r="338" spans="1:1" ht="15.75" customHeight="1">
      <c r="A338" s="1"/>
    </row>
    <row r="339" spans="1:1" ht="15.75" customHeight="1">
      <c r="A339" s="1"/>
    </row>
    <row r="340" spans="1:1" ht="15.75" customHeight="1">
      <c r="A340" s="1"/>
    </row>
    <row r="341" spans="1:1" ht="15.75" customHeight="1">
      <c r="A341" s="1"/>
    </row>
    <row r="342" spans="1:1" ht="15.75" customHeight="1">
      <c r="A342" s="1"/>
    </row>
    <row r="343" spans="1:1" ht="15.75" customHeight="1">
      <c r="A343" s="1"/>
    </row>
    <row r="344" spans="1:1" ht="15.75" customHeight="1">
      <c r="A344" s="1"/>
    </row>
    <row r="345" spans="1:1" ht="15.75" customHeight="1">
      <c r="A345" s="1"/>
    </row>
    <row r="346" spans="1:1" ht="15.75" customHeight="1">
      <c r="A346" s="1"/>
    </row>
    <row r="347" spans="1:1" ht="15.75" customHeight="1">
      <c r="A347" s="1"/>
    </row>
    <row r="348" spans="1:1" ht="15.75" customHeight="1">
      <c r="A348" s="1"/>
    </row>
    <row r="349" spans="1:1" ht="15.75" customHeight="1">
      <c r="A349" s="1"/>
    </row>
    <row r="350" spans="1:1" ht="15.75" customHeight="1">
      <c r="A350" s="1"/>
    </row>
    <row r="351" spans="1:1" ht="15.75" customHeight="1">
      <c r="A351" s="1"/>
    </row>
    <row r="352" spans="1:1" ht="15.75" customHeight="1">
      <c r="A352" s="1"/>
    </row>
    <row r="353" spans="1:1" ht="15.75" customHeight="1">
      <c r="A353" s="1"/>
    </row>
    <row r="354" spans="1:1" ht="15.75" customHeight="1">
      <c r="A354" s="1"/>
    </row>
    <row r="355" spans="1:1" ht="15.75" customHeight="1">
      <c r="A355" s="1"/>
    </row>
    <row r="356" spans="1:1" ht="15.75" customHeight="1">
      <c r="A356" s="1"/>
    </row>
    <row r="357" spans="1:1" ht="15.75" customHeight="1">
      <c r="A357" s="1"/>
    </row>
    <row r="358" spans="1:1" ht="15.75" customHeight="1">
      <c r="A358" s="1"/>
    </row>
    <row r="359" spans="1:1" ht="15.75" customHeight="1">
      <c r="A359" s="1"/>
    </row>
    <row r="360" spans="1:1" ht="15.75" customHeight="1">
      <c r="A360" s="1"/>
    </row>
    <row r="361" spans="1:1" ht="15.75" customHeight="1">
      <c r="A361" s="1"/>
    </row>
    <row r="362" spans="1:1" ht="15.75" customHeight="1">
      <c r="A362" s="1"/>
    </row>
    <row r="363" spans="1:1" ht="15.75" customHeight="1">
      <c r="A363" s="1"/>
    </row>
    <row r="364" spans="1:1" ht="15.75" customHeight="1">
      <c r="A364" s="1"/>
    </row>
    <row r="365" spans="1:1" ht="15.75" customHeight="1">
      <c r="A365" s="1"/>
    </row>
    <row r="366" spans="1:1" ht="15.75" customHeight="1">
      <c r="A366" s="1"/>
    </row>
    <row r="367" spans="1:1" ht="15.75" customHeight="1">
      <c r="A367" s="1"/>
    </row>
    <row r="368" spans="1:1" ht="15.75" customHeight="1">
      <c r="A368" s="1"/>
    </row>
    <row r="369" spans="1:1" ht="15.75" customHeight="1">
      <c r="A369" s="1"/>
    </row>
    <row r="370" spans="1:1" ht="15.75" customHeight="1">
      <c r="A370" s="1"/>
    </row>
    <row r="371" spans="1:1" ht="15.75" customHeight="1">
      <c r="A371" s="1"/>
    </row>
    <row r="372" spans="1:1" ht="15.75" customHeight="1">
      <c r="A372" s="1"/>
    </row>
    <row r="373" spans="1:1" ht="15.75" customHeight="1">
      <c r="A373" s="1"/>
    </row>
    <row r="374" spans="1:1" ht="15.75" customHeight="1">
      <c r="A374" s="1"/>
    </row>
    <row r="375" spans="1:1" ht="15.75" customHeight="1">
      <c r="A375" s="1"/>
    </row>
    <row r="376" spans="1:1" ht="15.75" customHeight="1">
      <c r="A376" s="1"/>
    </row>
    <row r="377" spans="1:1" ht="15.75" customHeight="1">
      <c r="A377" s="1"/>
    </row>
    <row r="378" spans="1:1" ht="15.75" customHeight="1">
      <c r="A378" s="1"/>
    </row>
    <row r="379" spans="1:1" ht="15.75" customHeight="1">
      <c r="A379" s="1"/>
    </row>
    <row r="380" spans="1:1" ht="15.75" customHeight="1">
      <c r="A380" s="1"/>
    </row>
    <row r="381" spans="1:1" ht="15.75" customHeight="1">
      <c r="A381" s="1"/>
    </row>
    <row r="382" spans="1:1" ht="15.75" customHeight="1">
      <c r="A382" s="1"/>
    </row>
    <row r="383" spans="1:1" ht="15.75" customHeight="1">
      <c r="A383" s="1"/>
    </row>
    <row r="384" spans="1:1" ht="15.75" customHeight="1">
      <c r="A384" s="1"/>
    </row>
    <row r="385" spans="1:1" ht="15.75" customHeight="1">
      <c r="A385" s="1"/>
    </row>
    <row r="386" spans="1:1" ht="15.75" customHeight="1">
      <c r="A386" s="1"/>
    </row>
    <row r="387" spans="1:1" ht="15.75" customHeight="1">
      <c r="A387" s="1"/>
    </row>
    <row r="388" spans="1:1" ht="15.75" customHeight="1">
      <c r="A388" s="1"/>
    </row>
    <row r="389" spans="1:1" ht="15.75" customHeight="1">
      <c r="A389" s="1"/>
    </row>
    <row r="390" spans="1:1" ht="15.75" customHeight="1">
      <c r="A390" s="1"/>
    </row>
    <row r="391" spans="1:1" ht="15.75" customHeight="1">
      <c r="A391" s="1"/>
    </row>
    <row r="392" spans="1:1" ht="15.75" customHeight="1">
      <c r="A392" s="1"/>
    </row>
    <row r="393" spans="1:1" ht="15.75" customHeight="1">
      <c r="A393" s="1"/>
    </row>
    <row r="394" spans="1:1" ht="15.75" customHeight="1">
      <c r="A394" s="1"/>
    </row>
    <row r="395" spans="1:1" ht="15.75" customHeight="1">
      <c r="A395" s="1"/>
    </row>
    <row r="396" spans="1:1" ht="15.75" customHeight="1">
      <c r="A396" s="1"/>
    </row>
    <row r="397" spans="1:1" ht="15.75" customHeight="1">
      <c r="A397" s="1"/>
    </row>
    <row r="398" spans="1:1" ht="15.75" customHeight="1">
      <c r="A398" s="1"/>
    </row>
    <row r="399" spans="1:1" ht="15.75" customHeight="1">
      <c r="A399" s="1"/>
    </row>
    <row r="400" spans="1:1" ht="15.75" customHeight="1">
      <c r="A400" s="1"/>
    </row>
    <row r="401" spans="1:1" ht="15.75" customHeight="1">
      <c r="A401" s="1"/>
    </row>
    <row r="402" spans="1:1" ht="15.75" customHeight="1">
      <c r="A402" s="1"/>
    </row>
    <row r="403" spans="1:1" ht="15.75" customHeight="1">
      <c r="A403" s="1"/>
    </row>
    <row r="404" spans="1:1" ht="15.75" customHeight="1">
      <c r="A404" s="1"/>
    </row>
    <row r="405" spans="1:1" ht="15.75" customHeight="1">
      <c r="A405" s="1"/>
    </row>
    <row r="406" spans="1:1" ht="15.75" customHeight="1">
      <c r="A406" s="1"/>
    </row>
    <row r="407" spans="1:1" ht="15.75" customHeight="1">
      <c r="A407" s="1"/>
    </row>
    <row r="408" spans="1:1" ht="15.75" customHeight="1">
      <c r="A408" s="1"/>
    </row>
    <row r="409" spans="1:1" ht="15.75" customHeight="1">
      <c r="A409" s="1"/>
    </row>
    <row r="410" spans="1:1" ht="15.75" customHeight="1">
      <c r="A410" s="1"/>
    </row>
    <row r="411" spans="1:1" ht="15.75" customHeight="1">
      <c r="A411" s="1"/>
    </row>
    <row r="412" spans="1:1" ht="15.75" customHeight="1">
      <c r="A412" s="1"/>
    </row>
    <row r="413" spans="1:1" ht="15.75" customHeight="1">
      <c r="A413" s="1"/>
    </row>
    <row r="414" spans="1:1" ht="15.75" customHeight="1">
      <c r="A414" s="1"/>
    </row>
    <row r="415" spans="1:1" ht="15.75" customHeight="1">
      <c r="A415" s="1"/>
    </row>
    <row r="416" spans="1:1" ht="15.75" customHeight="1">
      <c r="A416" s="1"/>
    </row>
    <row r="417" spans="1:1" ht="15.75" customHeight="1">
      <c r="A417" s="1"/>
    </row>
    <row r="418" spans="1:1" ht="15.75" customHeight="1">
      <c r="A418" s="1"/>
    </row>
    <row r="419" spans="1:1" ht="15.75" customHeight="1">
      <c r="A419" s="1"/>
    </row>
    <row r="420" spans="1:1" ht="15.75" customHeight="1">
      <c r="A420" s="1"/>
    </row>
    <row r="421" spans="1:1" ht="15.75" customHeight="1">
      <c r="A421" s="1"/>
    </row>
    <row r="422" spans="1:1" ht="15.75" customHeight="1">
      <c r="A422" s="1"/>
    </row>
    <row r="423" spans="1:1" ht="15.75" customHeight="1">
      <c r="A423" s="1"/>
    </row>
    <row r="424" spans="1:1" ht="15.75" customHeight="1">
      <c r="A424" s="1"/>
    </row>
    <row r="425" spans="1:1" ht="15.75" customHeight="1">
      <c r="A425" s="1"/>
    </row>
    <row r="426" spans="1:1" ht="15.75" customHeight="1">
      <c r="A426" s="1"/>
    </row>
    <row r="427" spans="1:1" ht="15.75" customHeight="1">
      <c r="A427" s="1"/>
    </row>
    <row r="428" spans="1:1" ht="15.75" customHeight="1">
      <c r="A428" s="1"/>
    </row>
    <row r="429" spans="1:1" ht="15.75" customHeight="1">
      <c r="A429" s="1"/>
    </row>
    <row r="430" spans="1:1" ht="15.75" customHeight="1">
      <c r="A430" s="1"/>
    </row>
    <row r="431" spans="1:1" ht="15.75" customHeight="1">
      <c r="A431" s="1"/>
    </row>
    <row r="432" spans="1:1" ht="15.75" customHeight="1">
      <c r="A432" s="1"/>
    </row>
    <row r="433" spans="1:1" ht="15.75" customHeight="1">
      <c r="A433" s="1"/>
    </row>
    <row r="434" spans="1:1" ht="15.75" customHeight="1">
      <c r="A434" s="1"/>
    </row>
    <row r="435" spans="1:1" ht="15.75" customHeight="1">
      <c r="A435" s="1"/>
    </row>
    <row r="436" spans="1:1" ht="15.75" customHeight="1">
      <c r="A436" s="1"/>
    </row>
    <row r="437" spans="1:1" ht="15.75" customHeight="1">
      <c r="A437" s="1"/>
    </row>
    <row r="438" spans="1:1" ht="15.75" customHeight="1">
      <c r="A438" s="1"/>
    </row>
    <row r="439" spans="1:1" ht="15.75" customHeight="1">
      <c r="A439" s="1"/>
    </row>
    <row r="440" spans="1:1" ht="15.75" customHeight="1">
      <c r="A440" s="1"/>
    </row>
    <row r="441" spans="1:1" ht="15.75" customHeight="1">
      <c r="A441" s="1"/>
    </row>
    <row r="442" spans="1:1" ht="15.75" customHeight="1">
      <c r="A442" s="1"/>
    </row>
    <row r="443" spans="1:1" ht="15.75" customHeight="1">
      <c r="A443" s="1"/>
    </row>
    <row r="444" spans="1:1" ht="15.75" customHeight="1">
      <c r="A444" s="1"/>
    </row>
    <row r="445" spans="1:1" ht="15.75" customHeight="1">
      <c r="A445" s="1"/>
    </row>
    <row r="446" spans="1:1" ht="15.75" customHeight="1">
      <c r="A446" s="1"/>
    </row>
    <row r="447" spans="1:1" ht="15.75" customHeight="1">
      <c r="A447" s="1"/>
    </row>
    <row r="448" spans="1:1" ht="15.75" customHeight="1">
      <c r="A448" s="1"/>
    </row>
    <row r="449" spans="1:1" ht="15.75" customHeight="1">
      <c r="A449" s="1"/>
    </row>
    <row r="450" spans="1:1" ht="15.75" customHeight="1">
      <c r="A450" s="1"/>
    </row>
    <row r="451" spans="1:1" ht="15.75" customHeight="1">
      <c r="A451" s="1"/>
    </row>
    <row r="452" spans="1:1" ht="15.75" customHeight="1">
      <c r="A452" s="1"/>
    </row>
    <row r="453" spans="1:1" ht="15.75" customHeight="1">
      <c r="A453" s="1"/>
    </row>
    <row r="454" spans="1:1" ht="15.75" customHeight="1">
      <c r="A454" s="1"/>
    </row>
    <row r="455" spans="1:1" ht="15.75" customHeight="1">
      <c r="A455" s="1"/>
    </row>
    <row r="456" spans="1:1" ht="15.75" customHeight="1">
      <c r="A456" s="1"/>
    </row>
    <row r="457" spans="1:1" ht="15.75" customHeight="1">
      <c r="A457" s="1"/>
    </row>
    <row r="458" spans="1:1" ht="15.75" customHeight="1">
      <c r="A458" s="1"/>
    </row>
    <row r="459" spans="1:1" ht="15.75" customHeight="1">
      <c r="A459" s="1"/>
    </row>
    <row r="460" spans="1:1" ht="15.75" customHeight="1">
      <c r="A460" s="1"/>
    </row>
    <row r="461" spans="1:1" ht="15.75" customHeight="1">
      <c r="A461" s="1"/>
    </row>
    <row r="462" spans="1:1" ht="15.75" customHeight="1">
      <c r="A462" s="1"/>
    </row>
    <row r="463" spans="1:1" ht="15.75" customHeight="1">
      <c r="A463" s="1"/>
    </row>
    <row r="464" spans="1:1" ht="15.75" customHeight="1">
      <c r="A464" s="1"/>
    </row>
    <row r="465" spans="1:1" ht="15.75" customHeight="1">
      <c r="A465" s="1"/>
    </row>
    <row r="466" spans="1:1" ht="15.75" customHeight="1">
      <c r="A466" s="1"/>
    </row>
    <row r="467" spans="1:1" ht="15.75" customHeight="1">
      <c r="A467" s="1"/>
    </row>
    <row r="468" spans="1:1" ht="15.75" customHeight="1">
      <c r="A468" s="1"/>
    </row>
    <row r="469" spans="1:1" ht="15.75" customHeight="1">
      <c r="A469" s="1"/>
    </row>
    <row r="470" spans="1:1" ht="15.75" customHeight="1">
      <c r="A470" s="1"/>
    </row>
    <row r="471" spans="1:1" ht="15.75" customHeight="1">
      <c r="A471" s="1"/>
    </row>
    <row r="472" spans="1:1" ht="15.75" customHeight="1">
      <c r="A472" s="1"/>
    </row>
    <row r="473" spans="1:1" ht="15.75" customHeight="1">
      <c r="A473" s="1"/>
    </row>
    <row r="474" spans="1:1" ht="15.75" customHeight="1">
      <c r="A474" s="1"/>
    </row>
    <row r="475" spans="1:1" ht="15.75" customHeight="1">
      <c r="A475" s="1"/>
    </row>
    <row r="476" spans="1:1" ht="15.75" customHeight="1">
      <c r="A476" s="1"/>
    </row>
    <row r="477" spans="1:1" ht="15.75" customHeight="1">
      <c r="A477" s="1"/>
    </row>
    <row r="478" spans="1:1" ht="15.75" customHeight="1">
      <c r="A478" s="1"/>
    </row>
    <row r="479" spans="1:1" ht="15.75" customHeight="1">
      <c r="A479" s="1"/>
    </row>
    <row r="480" spans="1:1" ht="15.75" customHeight="1">
      <c r="A480" s="1"/>
    </row>
    <row r="481" spans="1:1" ht="15.75" customHeight="1">
      <c r="A481" s="1"/>
    </row>
    <row r="482" spans="1:1" ht="15.75" customHeight="1">
      <c r="A482" s="1"/>
    </row>
    <row r="483" spans="1:1" ht="15.75" customHeight="1">
      <c r="A483" s="1"/>
    </row>
    <row r="484" spans="1:1" ht="15.75" customHeight="1">
      <c r="A484" s="1"/>
    </row>
    <row r="485" spans="1:1" ht="15.75" customHeight="1">
      <c r="A485" s="1"/>
    </row>
    <row r="486" spans="1:1" ht="15.75" customHeight="1">
      <c r="A486" s="1"/>
    </row>
    <row r="487" spans="1:1" ht="15.75" customHeight="1">
      <c r="A487" s="1"/>
    </row>
    <row r="488" spans="1:1" ht="15.75" customHeight="1">
      <c r="A488" s="1"/>
    </row>
    <row r="489" spans="1:1" ht="15.75" customHeight="1">
      <c r="A489" s="1"/>
    </row>
    <row r="490" spans="1:1" ht="15.75" customHeight="1">
      <c r="A490" s="1"/>
    </row>
    <row r="491" spans="1:1" ht="15.75" customHeight="1">
      <c r="A491" s="1"/>
    </row>
    <row r="492" spans="1:1" ht="15.75" customHeight="1">
      <c r="A492" s="1"/>
    </row>
    <row r="493" spans="1:1" ht="15.75" customHeight="1">
      <c r="A493" s="1"/>
    </row>
    <row r="494" spans="1:1" ht="15.75" customHeight="1">
      <c r="A494" s="1"/>
    </row>
    <row r="495" spans="1:1" ht="15.75" customHeight="1">
      <c r="A495" s="1"/>
    </row>
    <row r="496" spans="1:1" ht="15.75" customHeight="1">
      <c r="A496" s="1"/>
    </row>
    <row r="497" spans="1:1" ht="15.75" customHeight="1">
      <c r="A497" s="1"/>
    </row>
    <row r="498" spans="1:1" ht="15.75" customHeight="1">
      <c r="A498" s="1"/>
    </row>
    <row r="499" spans="1:1" ht="15.75" customHeight="1">
      <c r="A499" s="1"/>
    </row>
    <row r="500" spans="1:1" ht="15.75" customHeight="1">
      <c r="A500" s="1"/>
    </row>
    <row r="501" spans="1:1" ht="15.75" customHeight="1">
      <c r="A501" s="1"/>
    </row>
    <row r="502" spans="1:1" ht="15.75" customHeight="1">
      <c r="A502" s="1"/>
    </row>
    <row r="503" spans="1:1" ht="15.75" customHeight="1">
      <c r="A503" s="1"/>
    </row>
    <row r="504" spans="1:1" ht="15.75" customHeight="1">
      <c r="A504" s="1"/>
    </row>
    <row r="505" spans="1:1" ht="15.75" customHeight="1">
      <c r="A505" s="1"/>
    </row>
    <row r="506" spans="1:1" ht="15.75" customHeight="1">
      <c r="A506" s="1"/>
    </row>
    <row r="507" spans="1:1" ht="15.75" customHeight="1">
      <c r="A507" s="1"/>
    </row>
    <row r="508" spans="1:1" ht="15.75" customHeight="1">
      <c r="A508" s="1"/>
    </row>
    <row r="509" spans="1:1" ht="15.75" customHeight="1">
      <c r="A509" s="1"/>
    </row>
    <row r="510" spans="1:1" ht="15.75" customHeight="1">
      <c r="A510" s="1"/>
    </row>
    <row r="511" spans="1:1" ht="15.75" customHeight="1">
      <c r="A511" s="1"/>
    </row>
    <row r="512" spans="1:1" ht="15.75" customHeight="1">
      <c r="A512" s="1"/>
    </row>
    <row r="513" spans="1:1" ht="15.75" customHeight="1">
      <c r="A513" s="1"/>
    </row>
    <row r="514" spans="1:1" ht="15.75" customHeight="1">
      <c r="A514" s="1"/>
    </row>
    <row r="515" spans="1:1" ht="15.75" customHeight="1">
      <c r="A515" s="1"/>
    </row>
    <row r="516" spans="1:1" ht="15.75" customHeight="1">
      <c r="A516" s="1"/>
    </row>
    <row r="517" spans="1:1" ht="15.75" customHeight="1">
      <c r="A517" s="1"/>
    </row>
    <row r="518" spans="1:1" ht="15.75" customHeight="1">
      <c r="A518" s="1"/>
    </row>
    <row r="519" spans="1:1" ht="15.75" customHeight="1">
      <c r="A519" s="1"/>
    </row>
    <row r="520" spans="1:1" ht="15.75" customHeight="1">
      <c r="A520" s="1"/>
    </row>
    <row r="521" spans="1:1" ht="15.75" customHeight="1">
      <c r="A521" s="1"/>
    </row>
    <row r="522" spans="1:1" ht="15.75" customHeight="1">
      <c r="A522" s="1"/>
    </row>
    <row r="523" spans="1:1" ht="15.75" customHeight="1">
      <c r="A523" s="1"/>
    </row>
    <row r="524" spans="1:1" ht="15.75" customHeight="1">
      <c r="A524" s="1"/>
    </row>
    <row r="525" spans="1:1" ht="15.75" customHeight="1">
      <c r="A525" s="1"/>
    </row>
    <row r="526" spans="1:1" ht="15.75" customHeight="1">
      <c r="A526" s="1"/>
    </row>
    <row r="527" spans="1:1" ht="15.75" customHeight="1">
      <c r="A527" s="1"/>
    </row>
    <row r="528" spans="1:1" ht="15.75" customHeight="1">
      <c r="A528" s="1"/>
    </row>
    <row r="529" spans="1:1" ht="15.75" customHeight="1">
      <c r="A529" s="1"/>
    </row>
    <row r="530" spans="1:1" ht="15.75" customHeight="1">
      <c r="A530" s="1"/>
    </row>
    <row r="531" spans="1:1" ht="15.75" customHeight="1">
      <c r="A531" s="1"/>
    </row>
    <row r="532" spans="1:1" ht="15.75" customHeight="1">
      <c r="A532" s="1"/>
    </row>
    <row r="533" spans="1:1" ht="15.75" customHeight="1">
      <c r="A533" s="1"/>
    </row>
    <row r="534" spans="1:1" ht="15.75" customHeight="1">
      <c r="A534" s="1"/>
    </row>
    <row r="535" spans="1:1" ht="15.75" customHeight="1">
      <c r="A535" s="1"/>
    </row>
    <row r="536" spans="1:1" ht="15.75" customHeight="1">
      <c r="A536" s="1"/>
    </row>
    <row r="537" spans="1:1" ht="15.75" customHeight="1">
      <c r="A537" s="1"/>
    </row>
    <row r="538" spans="1:1" ht="15.75" customHeight="1">
      <c r="A538" s="1"/>
    </row>
    <row r="539" spans="1:1" ht="15.75" customHeight="1">
      <c r="A539" s="1"/>
    </row>
    <row r="540" spans="1:1" ht="15.75" customHeight="1">
      <c r="A540" s="1"/>
    </row>
    <row r="541" spans="1:1" ht="15.75" customHeight="1">
      <c r="A541" s="1"/>
    </row>
    <row r="542" spans="1:1" ht="15.75" customHeight="1">
      <c r="A542" s="1"/>
    </row>
    <row r="543" spans="1:1" ht="15.75" customHeight="1">
      <c r="A543" s="1"/>
    </row>
    <row r="544" spans="1:1" ht="15.75" customHeight="1">
      <c r="A544" s="1"/>
    </row>
    <row r="545" spans="1:1" ht="15.75" customHeight="1">
      <c r="A545" s="1"/>
    </row>
    <row r="546" spans="1:1" ht="15.75" customHeight="1">
      <c r="A546" s="1"/>
    </row>
    <row r="547" spans="1:1" ht="15.75" customHeight="1">
      <c r="A547" s="1"/>
    </row>
    <row r="548" spans="1:1" ht="15.75" customHeight="1">
      <c r="A548" s="1"/>
    </row>
    <row r="549" spans="1:1" ht="15.75" customHeight="1">
      <c r="A549" s="1"/>
    </row>
    <row r="550" spans="1:1" ht="15.75" customHeight="1">
      <c r="A550" s="1"/>
    </row>
    <row r="551" spans="1:1" ht="15.75" customHeight="1">
      <c r="A551" s="1"/>
    </row>
    <row r="552" spans="1:1" ht="15.75" customHeight="1">
      <c r="A552" s="1"/>
    </row>
    <row r="553" spans="1:1" ht="15.75" customHeight="1">
      <c r="A553" s="1"/>
    </row>
    <row r="554" spans="1:1" ht="15.75" customHeight="1">
      <c r="A554" s="1"/>
    </row>
    <row r="555" spans="1:1" ht="15.75" customHeight="1">
      <c r="A555" s="1"/>
    </row>
    <row r="556" spans="1:1" ht="15.75" customHeight="1">
      <c r="A556" s="1"/>
    </row>
    <row r="557" spans="1:1" ht="15.75" customHeight="1">
      <c r="A557" s="1"/>
    </row>
    <row r="558" spans="1:1" ht="15.75" customHeight="1">
      <c r="A558" s="1"/>
    </row>
    <row r="559" spans="1:1" ht="15.75" customHeight="1">
      <c r="A559" s="1"/>
    </row>
    <row r="560" spans="1:1" ht="15.75" customHeight="1">
      <c r="A560" s="1"/>
    </row>
    <row r="561" spans="1:1" ht="15.75" customHeight="1">
      <c r="A561" s="1"/>
    </row>
    <row r="562" spans="1:1" ht="15.75" customHeight="1">
      <c r="A562" s="1"/>
    </row>
    <row r="563" spans="1:1" ht="15.75" customHeight="1">
      <c r="A563" s="1"/>
    </row>
    <row r="564" spans="1:1" ht="15.75" customHeight="1">
      <c r="A564" s="1"/>
    </row>
    <row r="565" spans="1:1" ht="15.75" customHeight="1">
      <c r="A565" s="1"/>
    </row>
    <row r="566" spans="1:1" ht="15.75" customHeight="1">
      <c r="A566" s="1"/>
    </row>
    <row r="567" spans="1:1" ht="15.75" customHeight="1">
      <c r="A567" s="1"/>
    </row>
    <row r="568" spans="1:1" ht="15.75" customHeight="1">
      <c r="A568" s="1"/>
    </row>
    <row r="569" spans="1:1" ht="15.75" customHeight="1">
      <c r="A569" s="1"/>
    </row>
    <row r="570" spans="1:1" ht="15.75" customHeight="1">
      <c r="A570" s="1"/>
    </row>
    <row r="571" spans="1:1" ht="15.75" customHeight="1">
      <c r="A571" s="1"/>
    </row>
    <row r="572" spans="1:1" ht="15.75" customHeight="1">
      <c r="A572" s="1"/>
    </row>
    <row r="573" spans="1:1" ht="15.75" customHeight="1">
      <c r="A573" s="1"/>
    </row>
    <row r="574" spans="1:1" ht="15.75" customHeight="1">
      <c r="A574" s="1"/>
    </row>
    <row r="575" spans="1:1" ht="15.75" customHeight="1">
      <c r="A575" s="1"/>
    </row>
    <row r="576" spans="1:1" ht="15.75" customHeight="1">
      <c r="A576" s="1"/>
    </row>
    <row r="577" spans="1:1" ht="15.75" customHeight="1">
      <c r="A577" s="1"/>
    </row>
    <row r="578" spans="1:1" ht="15.75" customHeight="1">
      <c r="A578" s="1"/>
    </row>
    <row r="579" spans="1:1" ht="15.75" customHeight="1">
      <c r="A579" s="1"/>
    </row>
    <row r="580" spans="1:1" ht="15.75" customHeight="1">
      <c r="A580" s="1"/>
    </row>
    <row r="581" spans="1:1" ht="15.75" customHeight="1">
      <c r="A581" s="1"/>
    </row>
    <row r="582" spans="1:1" ht="15.75" customHeight="1">
      <c r="A582" s="1"/>
    </row>
    <row r="583" spans="1:1" ht="15.75" customHeight="1">
      <c r="A583" s="1"/>
    </row>
    <row r="584" spans="1:1" ht="15.75" customHeight="1">
      <c r="A584" s="1"/>
    </row>
    <row r="585" spans="1:1" ht="15.75" customHeight="1">
      <c r="A585" s="1"/>
    </row>
    <row r="586" spans="1:1" ht="15.75" customHeight="1">
      <c r="A586" s="1"/>
    </row>
    <row r="587" spans="1:1" ht="15.75" customHeight="1">
      <c r="A587" s="1"/>
    </row>
    <row r="588" spans="1:1" ht="15.75" customHeight="1">
      <c r="A588" s="1"/>
    </row>
    <row r="589" spans="1:1" ht="15.75" customHeight="1">
      <c r="A589" s="1"/>
    </row>
    <row r="590" spans="1:1" ht="15.75" customHeight="1">
      <c r="A590" s="1"/>
    </row>
    <row r="591" spans="1:1" ht="15.75" customHeight="1">
      <c r="A591" s="1"/>
    </row>
    <row r="592" spans="1:1" ht="15.75" customHeight="1">
      <c r="A592" s="1"/>
    </row>
    <row r="593" spans="1:1" ht="15.75" customHeight="1">
      <c r="A593" s="1"/>
    </row>
    <row r="594" spans="1:1" ht="15.75" customHeight="1">
      <c r="A594" s="1"/>
    </row>
    <row r="595" spans="1:1" ht="15.75" customHeight="1">
      <c r="A595" s="1"/>
    </row>
    <row r="596" spans="1:1" ht="15.75" customHeight="1">
      <c r="A596" s="1"/>
    </row>
    <row r="597" spans="1:1" ht="15.75" customHeight="1">
      <c r="A597" s="1"/>
    </row>
    <row r="598" spans="1:1" ht="15.75" customHeight="1">
      <c r="A598" s="1"/>
    </row>
    <row r="599" spans="1:1" ht="15.75" customHeight="1">
      <c r="A599" s="1"/>
    </row>
    <row r="600" spans="1:1" ht="15.75" customHeight="1">
      <c r="A600" s="1"/>
    </row>
    <row r="601" spans="1:1" ht="15.75" customHeight="1">
      <c r="A601" s="1"/>
    </row>
    <row r="602" spans="1:1" ht="15.75" customHeight="1">
      <c r="A602" s="1"/>
    </row>
    <row r="603" spans="1:1" ht="15.75" customHeight="1">
      <c r="A603" s="1"/>
    </row>
    <row r="604" spans="1:1" ht="15.75" customHeight="1">
      <c r="A604" s="1"/>
    </row>
    <row r="605" spans="1:1" ht="15.75" customHeight="1">
      <c r="A605" s="1"/>
    </row>
    <row r="606" spans="1:1" ht="15.75" customHeight="1">
      <c r="A606" s="1"/>
    </row>
    <row r="607" spans="1:1" ht="15.75" customHeight="1">
      <c r="A607" s="1"/>
    </row>
    <row r="608" spans="1:1" ht="15.75" customHeight="1">
      <c r="A608" s="1"/>
    </row>
    <row r="609" spans="1:1" ht="15.75" customHeight="1">
      <c r="A609" s="1"/>
    </row>
    <row r="610" spans="1:1" ht="15.75" customHeight="1">
      <c r="A610" s="1"/>
    </row>
    <row r="611" spans="1:1" ht="15.75" customHeight="1">
      <c r="A611" s="1"/>
    </row>
    <row r="612" spans="1:1" ht="15.75" customHeight="1">
      <c r="A612" s="1"/>
    </row>
    <row r="613" spans="1:1" ht="15.75" customHeight="1">
      <c r="A613" s="1"/>
    </row>
    <row r="614" spans="1:1" ht="15.75" customHeight="1">
      <c r="A614" s="1"/>
    </row>
    <row r="615" spans="1:1" ht="15.75" customHeight="1">
      <c r="A615" s="1"/>
    </row>
    <row r="616" spans="1:1" ht="15.75" customHeight="1">
      <c r="A616" s="1"/>
    </row>
    <row r="617" spans="1:1" ht="15.75" customHeight="1">
      <c r="A617" s="1"/>
    </row>
    <row r="618" spans="1:1" ht="15.75" customHeight="1">
      <c r="A618" s="1"/>
    </row>
    <row r="619" spans="1:1" ht="15.75" customHeight="1">
      <c r="A619" s="1"/>
    </row>
    <row r="620" spans="1:1" ht="15.75" customHeight="1">
      <c r="A620" s="1"/>
    </row>
    <row r="621" spans="1:1" ht="15.75" customHeight="1">
      <c r="A621" s="1"/>
    </row>
    <row r="622" spans="1:1" ht="15.75" customHeight="1">
      <c r="A622" s="1"/>
    </row>
    <row r="623" spans="1:1" ht="15.75" customHeight="1">
      <c r="A623" s="1"/>
    </row>
    <row r="624" spans="1:1" ht="15.75" customHeight="1">
      <c r="A624" s="1"/>
    </row>
    <row r="625" spans="1:1" ht="15.75" customHeight="1">
      <c r="A625" s="1"/>
    </row>
    <row r="626" spans="1:1" ht="15.75" customHeight="1">
      <c r="A626" s="1"/>
    </row>
    <row r="627" spans="1:1" ht="15.75" customHeight="1">
      <c r="A627" s="1"/>
    </row>
    <row r="628" spans="1:1" ht="15.75" customHeight="1">
      <c r="A628" s="1"/>
    </row>
    <row r="629" spans="1:1" ht="15.75" customHeight="1">
      <c r="A629" s="1"/>
    </row>
    <row r="630" spans="1:1" ht="15.75" customHeight="1">
      <c r="A630" s="1"/>
    </row>
    <row r="631" spans="1:1" ht="15.75" customHeight="1">
      <c r="A631" s="1"/>
    </row>
    <row r="632" spans="1:1" ht="15.75" customHeight="1">
      <c r="A632" s="1"/>
    </row>
    <row r="633" spans="1:1" ht="15.75" customHeight="1">
      <c r="A633" s="1"/>
    </row>
    <row r="634" spans="1:1" ht="15.75" customHeight="1">
      <c r="A634" s="1"/>
    </row>
    <row r="635" spans="1:1" ht="15.75" customHeight="1">
      <c r="A635" s="1"/>
    </row>
    <row r="636" spans="1:1" ht="15.75" customHeight="1">
      <c r="A636" s="1"/>
    </row>
    <row r="637" spans="1:1" ht="15.75" customHeight="1">
      <c r="A637" s="1"/>
    </row>
    <row r="638" spans="1:1" ht="15.75" customHeight="1">
      <c r="A638" s="1"/>
    </row>
    <row r="639" spans="1:1" ht="15.75" customHeight="1">
      <c r="A639" s="1"/>
    </row>
    <row r="640" spans="1:1" ht="15.75" customHeight="1">
      <c r="A640" s="1"/>
    </row>
    <row r="641" spans="1:1" ht="15.75" customHeight="1">
      <c r="A641" s="1"/>
    </row>
    <row r="642" spans="1:1" ht="15.75" customHeight="1">
      <c r="A642" s="1"/>
    </row>
    <row r="643" spans="1:1" ht="15.75" customHeight="1">
      <c r="A643" s="1"/>
    </row>
    <row r="644" spans="1:1" ht="15.75" customHeight="1">
      <c r="A644" s="1"/>
    </row>
    <row r="645" spans="1:1" ht="15.75" customHeight="1">
      <c r="A645" s="1"/>
    </row>
    <row r="646" spans="1:1" ht="15.75" customHeight="1">
      <c r="A646" s="1"/>
    </row>
    <row r="647" spans="1:1" ht="15.75" customHeight="1">
      <c r="A647" s="1"/>
    </row>
    <row r="648" spans="1:1" ht="15.75" customHeight="1">
      <c r="A648" s="1"/>
    </row>
    <row r="649" spans="1:1" ht="15.75" customHeight="1">
      <c r="A649" s="1"/>
    </row>
    <row r="650" spans="1:1" ht="15.75" customHeight="1">
      <c r="A650" s="1"/>
    </row>
    <row r="651" spans="1:1" ht="15.75" customHeight="1">
      <c r="A651" s="1"/>
    </row>
    <row r="652" spans="1:1" ht="15.75" customHeight="1">
      <c r="A652" s="1"/>
    </row>
    <row r="653" spans="1:1" ht="15.75" customHeight="1">
      <c r="A653" s="1"/>
    </row>
    <row r="654" spans="1:1" ht="15.75" customHeight="1">
      <c r="A654" s="1"/>
    </row>
    <row r="655" spans="1:1" ht="15.75" customHeight="1">
      <c r="A655" s="1"/>
    </row>
    <row r="656" spans="1:1" ht="15.75" customHeight="1">
      <c r="A656" s="1"/>
    </row>
    <row r="657" spans="1:1" ht="15.75" customHeight="1">
      <c r="A657" s="1"/>
    </row>
    <row r="658" spans="1:1" ht="15.75" customHeight="1">
      <c r="A658" s="1"/>
    </row>
    <row r="659" spans="1:1" ht="15.75" customHeight="1">
      <c r="A659" s="1"/>
    </row>
    <row r="660" spans="1:1" ht="15.75" customHeight="1">
      <c r="A660" s="1"/>
    </row>
    <row r="661" spans="1:1" ht="15.75" customHeight="1">
      <c r="A661" s="1"/>
    </row>
    <row r="662" spans="1:1" ht="15.75" customHeight="1">
      <c r="A662" s="1"/>
    </row>
    <row r="663" spans="1:1" ht="15.75" customHeight="1">
      <c r="A663" s="1"/>
    </row>
    <row r="664" spans="1:1" ht="15.75" customHeight="1">
      <c r="A664" s="1"/>
    </row>
    <row r="665" spans="1:1" ht="15.75" customHeight="1">
      <c r="A665" s="1"/>
    </row>
    <row r="666" spans="1:1" ht="15.75" customHeight="1">
      <c r="A666" s="1"/>
    </row>
    <row r="667" spans="1:1" ht="15.75" customHeight="1">
      <c r="A667" s="1"/>
    </row>
    <row r="668" spans="1:1" ht="15.75" customHeight="1">
      <c r="A668" s="1"/>
    </row>
    <row r="669" spans="1:1" ht="15.75" customHeight="1">
      <c r="A669" s="1"/>
    </row>
    <row r="670" spans="1:1" ht="15.75" customHeight="1">
      <c r="A670" s="1"/>
    </row>
    <row r="671" spans="1:1" ht="15.75" customHeight="1">
      <c r="A671" s="1"/>
    </row>
    <row r="672" spans="1:1" ht="15.75" customHeight="1">
      <c r="A672" s="1"/>
    </row>
    <row r="673" spans="1:1" ht="15.75" customHeight="1">
      <c r="A673" s="1"/>
    </row>
    <row r="674" spans="1:1" ht="15.75" customHeight="1">
      <c r="A674" s="1"/>
    </row>
    <row r="675" spans="1:1" ht="15.75" customHeight="1">
      <c r="A675" s="1"/>
    </row>
    <row r="676" spans="1:1" ht="15.75" customHeight="1">
      <c r="A676" s="1"/>
    </row>
    <row r="677" spans="1:1" ht="15.75" customHeight="1">
      <c r="A677" s="1"/>
    </row>
    <row r="678" spans="1:1" ht="15.75" customHeight="1">
      <c r="A678" s="1"/>
    </row>
    <row r="679" spans="1:1" ht="15.75" customHeight="1">
      <c r="A679" s="1"/>
    </row>
    <row r="680" spans="1:1" ht="15.75" customHeight="1">
      <c r="A680" s="1"/>
    </row>
    <row r="681" spans="1:1" ht="15.75" customHeight="1">
      <c r="A681" s="1"/>
    </row>
    <row r="682" spans="1:1" ht="15.75" customHeight="1">
      <c r="A682" s="1"/>
    </row>
    <row r="683" spans="1:1" ht="15.75" customHeight="1">
      <c r="A683" s="1"/>
    </row>
    <row r="684" spans="1:1" ht="15.75" customHeight="1">
      <c r="A684" s="1"/>
    </row>
    <row r="685" spans="1:1" ht="15.75" customHeight="1">
      <c r="A685" s="1"/>
    </row>
    <row r="686" spans="1:1" ht="15.75" customHeight="1">
      <c r="A686" s="1"/>
    </row>
    <row r="687" spans="1:1" ht="15.75" customHeight="1">
      <c r="A687" s="1"/>
    </row>
    <row r="688" spans="1:1" ht="15.75" customHeight="1">
      <c r="A688" s="1"/>
    </row>
    <row r="689" spans="1:1" ht="15.75" customHeight="1">
      <c r="A689" s="1"/>
    </row>
    <row r="690" spans="1:1" ht="15.75" customHeight="1">
      <c r="A690" s="1"/>
    </row>
    <row r="691" spans="1:1" ht="15.75" customHeight="1">
      <c r="A691" s="1"/>
    </row>
    <row r="692" spans="1:1" ht="15.75" customHeight="1">
      <c r="A692" s="1"/>
    </row>
    <row r="693" spans="1:1" ht="15.75" customHeight="1">
      <c r="A693" s="1"/>
    </row>
    <row r="694" spans="1:1" ht="15.75" customHeight="1">
      <c r="A694" s="1"/>
    </row>
    <row r="695" spans="1:1" ht="15.75" customHeight="1">
      <c r="A695" s="1"/>
    </row>
    <row r="696" spans="1:1" ht="15.75" customHeight="1">
      <c r="A696" s="1"/>
    </row>
    <row r="697" spans="1:1" ht="15.75" customHeight="1">
      <c r="A697" s="1"/>
    </row>
    <row r="698" spans="1:1" ht="15.75" customHeight="1">
      <c r="A698" s="1"/>
    </row>
    <row r="699" spans="1:1" ht="15.75" customHeight="1">
      <c r="A699" s="1"/>
    </row>
    <row r="700" spans="1:1" ht="15.75" customHeight="1">
      <c r="A700" s="1"/>
    </row>
    <row r="701" spans="1:1" ht="15.75" customHeight="1">
      <c r="A701" s="1"/>
    </row>
    <row r="702" spans="1:1" ht="15.75" customHeight="1">
      <c r="A702" s="1"/>
    </row>
    <row r="703" spans="1:1" ht="15.75" customHeight="1">
      <c r="A703" s="1"/>
    </row>
    <row r="704" spans="1:1" ht="15.75" customHeight="1">
      <c r="A704" s="1"/>
    </row>
    <row r="705" spans="1:1" ht="15.75" customHeight="1">
      <c r="A705" s="1"/>
    </row>
    <row r="706" spans="1:1" ht="15.75" customHeight="1">
      <c r="A706" s="1"/>
    </row>
    <row r="707" spans="1:1" ht="15.75" customHeight="1">
      <c r="A707" s="1"/>
    </row>
    <row r="708" spans="1:1" ht="15.75" customHeight="1">
      <c r="A708" s="1"/>
    </row>
    <row r="709" spans="1:1" ht="15.75" customHeight="1">
      <c r="A709" s="1"/>
    </row>
    <row r="710" spans="1:1" ht="15.75" customHeight="1">
      <c r="A710" s="1"/>
    </row>
    <row r="711" spans="1:1" ht="15.75" customHeight="1">
      <c r="A711" s="1"/>
    </row>
    <row r="712" spans="1:1" ht="15.75" customHeight="1">
      <c r="A712" s="1"/>
    </row>
    <row r="713" spans="1:1" ht="15.75" customHeight="1">
      <c r="A713" s="1"/>
    </row>
    <row r="714" spans="1:1" ht="15.75" customHeight="1">
      <c r="A714" s="1"/>
    </row>
    <row r="715" spans="1:1" ht="15.75" customHeight="1">
      <c r="A715" s="1"/>
    </row>
    <row r="716" spans="1:1" ht="15.75" customHeight="1">
      <c r="A716" s="1"/>
    </row>
    <row r="717" spans="1:1" ht="15.75" customHeight="1">
      <c r="A717" s="1"/>
    </row>
    <row r="718" spans="1:1" ht="15.75" customHeight="1">
      <c r="A718" s="1"/>
    </row>
    <row r="719" spans="1:1" ht="15.75" customHeight="1">
      <c r="A719" s="1"/>
    </row>
    <row r="720" spans="1:1" ht="15.75" customHeight="1">
      <c r="A720" s="1"/>
    </row>
    <row r="721" spans="1:1" ht="15.75" customHeight="1">
      <c r="A721" s="1"/>
    </row>
    <row r="722" spans="1:1" ht="15.75" customHeight="1">
      <c r="A722" s="1"/>
    </row>
    <row r="723" spans="1:1" ht="15.75" customHeight="1">
      <c r="A723" s="1"/>
    </row>
    <row r="724" spans="1:1" ht="15.75" customHeight="1">
      <c r="A724" s="1"/>
    </row>
    <row r="725" spans="1:1" ht="15.75" customHeight="1">
      <c r="A725" s="1"/>
    </row>
    <row r="726" spans="1:1" ht="15.75" customHeight="1">
      <c r="A726" s="1"/>
    </row>
    <row r="727" spans="1:1" ht="15.75" customHeight="1">
      <c r="A727" s="1"/>
    </row>
    <row r="728" spans="1:1" ht="15.75" customHeight="1">
      <c r="A728" s="1"/>
    </row>
    <row r="729" spans="1:1" ht="15.75" customHeight="1">
      <c r="A729" s="1"/>
    </row>
    <row r="730" spans="1:1" ht="15.75" customHeight="1">
      <c r="A730" s="1"/>
    </row>
    <row r="731" spans="1:1" ht="15.75" customHeight="1">
      <c r="A731" s="1"/>
    </row>
    <row r="732" spans="1:1" ht="15.75" customHeight="1">
      <c r="A732" s="1"/>
    </row>
    <row r="733" spans="1:1" ht="15.75" customHeight="1">
      <c r="A733" s="1"/>
    </row>
    <row r="734" spans="1:1" ht="15.75" customHeight="1">
      <c r="A734" s="1"/>
    </row>
    <row r="735" spans="1:1" ht="15.75" customHeight="1">
      <c r="A735" s="1"/>
    </row>
    <row r="736" spans="1:1" ht="15.75" customHeight="1">
      <c r="A736" s="1"/>
    </row>
    <row r="737" spans="1:1" ht="15.75" customHeight="1">
      <c r="A737" s="1"/>
    </row>
    <row r="738" spans="1:1" ht="15.75" customHeight="1">
      <c r="A738" s="1"/>
    </row>
    <row r="739" spans="1:1" ht="15.75" customHeight="1">
      <c r="A739" s="1"/>
    </row>
    <row r="740" spans="1:1" ht="15.75" customHeight="1">
      <c r="A740" s="1"/>
    </row>
    <row r="741" spans="1:1" ht="15.75" customHeight="1">
      <c r="A741" s="1"/>
    </row>
    <row r="742" spans="1:1" ht="15.75" customHeight="1">
      <c r="A742" s="1"/>
    </row>
    <row r="743" spans="1:1" ht="15.75" customHeight="1">
      <c r="A743" s="1"/>
    </row>
    <row r="744" spans="1:1" ht="15.75" customHeight="1">
      <c r="A744" s="1"/>
    </row>
    <row r="745" spans="1:1" ht="15.75" customHeight="1">
      <c r="A745" s="1"/>
    </row>
    <row r="746" spans="1:1" ht="15.75" customHeight="1">
      <c r="A746" s="1"/>
    </row>
    <row r="747" spans="1:1" ht="15.75" customHeight="1">
      <c r="A747" s="1"/>
    </row>
    <row r="748" spans="1:1" ht="15.75" customHeight="1">
      <c r="A748" s="1"/>
    </row>
    <row r="749" spans="1:1" ht="15.75" customHeight="1">
      <c r="A749" s="1"/>
    </row>
    <row r="750" spans="1:1" ht="15.75" customHeight="1">
      <c r="A750" s="1"/>
    </row>
    <row r="751" spans="1:1" ht="15.75" customHeight="1">
      <c r="A751" s="1"/>
    </row>
    <row r="752" spans="1:1" ht="15.75" customHeight="1">
      <c r="A752" s="1"/>
    </row>
    <row r="753" spans="1:1" ht="15.75" customHeight="1">
      <c r="A753" s="1"/>
    </row>
    <row r="754" spans="1:1" ht="15.75" customHeight="1">
      <c r="A754" s="1"/>
    </row>
    <row r="755" spans="1:1" ht="15.75" customHeight="1">
      <c r="A755" s="1"/>
    </row>
    <row r="756" spans="1:1" ht="15.75" customHeight="1">
      <c r="A756" s="1"/>
    </row>
    <row r="757" spans="1:1" ht="15.75" customHeight="1">
      <c r="A757" s="1"/>
    </row>
    <row r="758" spans="1:1" ht="15.75" customHeight="1">
      <c r="A758" s="1"/>
    </row>
    <row r="759" spans="1:1" ht="15.75" customHeight="1">
      <c r="A759" s="1"/>
    </row>
    <row r="760" spans="1:1" ht="15.75" customHeight="1">
      <c r="A760" s="1"/>
    </row>
    <row r="761" spans="1:1" ht="15.75" customHeight="1">
      <c r="A761" s="1"/>
    </row>
    <row r="762" spans="1:1" ht="15.75" customHeight="1">
      <c r="A762" s="1"/>
    </row>
    <row r="763" spans="1:1" ht="15.75" customHeight="1">
      <c r="A763" s="1"/>
    </row>
    <row r="764" spans="1:1" ht="15.75" customHeight="1">
      <c r="A764" s="1"/>
    </row>
    <row r="765" spans="1:1" ht="15.75" customHeight="1">
      <c r="A765" s="1"/>
    </row>
    <row r="766" spans="1:1" ht="15.75" customHeight="1">
      <c r="A766" s="1"/>
    </row>
    <row r="767" spans="1:1" ht="15.75" customHeight="1">
      <c r="A767" s="1"/>
    </row>
    <row r="768" spans="1:1" ht="15.75" customHeight="1">
      <c r="A768" s="1"/>
    </row>
    <row r="769" spans="1:1" ht="15.75" customHeight="1">
      <c r="A769" s="1"/>
    </row>
    <row r="770" spans="1:1" ht="15.75" customHeight="1">
      <c r="A770" s="1"/>
    </row>
    <row r="771" spans="1:1" ht="15.75" customHeight="1">
      <c r="A771" s="1"/>
    </row>
    <row r="772" spans="1:1" ht="15.75" customHeight="1">
      <c r="A772" s="1"/>
    </row>
    <row r="773" spans="1:1" ht="15.75" customHeight="1">
      <c r="A773" s="1"/>
    </row>
    <row r="774" spans="1:1" ht="15.75" customHeight="1">
      <c r="A774" s="1"/>
    </row>
    <row r="775" spans="1:1" ht="15.75" customHeight="1">
      <c r="A775" s="1"/>
    </row>
    <row r="776" spans="1:1" ht="15.75" customHeight="1">
      <c r="A776" s="1"/>
    </row>
    <row r="777" spans="1:1" ht="15.75" customHeight="1">
      <c r="A777" s="1"/>
    </row>
    <row r="778" spans="1:1" ht="15.75" customHeight="1">
      <c r="A778" s="1"/>
    </row>
    <row r="779" spans="1:1" ht="15.75" customHeight="1">
      <c r="A779" s="1"/>
    </row>
    <row r="780" spans="1:1" ht="15.75" customHeight="1">
      <c r="A780" s="1"/>
    </row>
    <row r="781" spans="1:1" ht="15.75" customHeight="1">
      <c r="A781" s="1"/>
    </row>
    <row r="782" spans="1:1" ht="15.75" customHeight="1">
      <c r="A782" s="1"/>
    </row>
    <row r="783" spans="1:1" ht="15.75" customHeight="1">
      <c r="A783" s="1"/>
    </row>
    <row r="784" spans="1:1" ht="15.75" customHeight="1">
      <c r="A784" s="1"/>
    </row>
    <row r="785" spans="1:1" ht="15.75" customHeight="1">
      <c r="A785" s="1"/>
    </row>
    <row r="786" spans="1:1" ht="15.75" customHeight="1">
      <c r="A786" s="1"/>
    </row>
    <row r="787" spans="1:1" ht="15.75" customHeight="1">
      <c r="A787" s="1"/>
    </row>
    <row r="788" spans="1:1" ht="15.75" customHeight="1">
      <c r="A788" s="1"/>
    </row>
    <row r="789" spans="1:1" ht="15.75" customHeight="1">
      <c r="A789" s="1"/>
    </row>
    <row r="790" spans="1:1" ht="15.75" customHeight="1">
      <c r="A790" s="1"/>
    </row>
    <row r="791" spans="1:1" ht="15.75" customHeight="1">
      <c r="A791" s="1"/>
    </row>
    <row r="792" spans="1:1" ht="15.75" customHeight="1">
      <c r="A792" s="1"/>
    </row>
    <row r="793" spans="1:1" ht="15.75" customHeight="1">
      <c r="A793" s="1"/>
    </row>
    <row r="794" spans="1:1" ht="15.75" customHeight="1">
      <c r="A794" s="1"/>
    </row>
    <row r="795" spans="1:1" ht="15.75" customHeight="1">
      <c r="A795" s="1"/>
    </row>
    <row r="796" spans="1:1" ht="15.75" customHeight="1">
      <c r="A796" s="1"/>
    </row>
    <row r="797" spans="1:1" ht="15.75" customHeight="1">
      <c r="A797" s="1"/>
    </row>
    <row r="798" spans="1:1" ht="15.75" customHeight="1">
      <c r="A798" s="1"/>
    </row>
    <row r="799" spans="1:1" ht="15.75" customHeight="1">
      <c r="A799" s="1"/>
    </row>
    <row r="800" spans="1:1" ht="15.75" customHeight="1">
      <c r="A800" s="1"/>
    </row>
    <row r="801" spans="1:1" ht="15.75" customHeight="1">
      <c r="A801" s="1"/>
    </row>
    <row r="802" spans="1:1" ht="15.75" customHeight="1">
      <c r="A802" s="1"/>
    </row>
    <row r="803" spans="1:1" ht="15.75" customHeight="1">
      <c r="A803" s="1"/>
    </row>
    <row r="804" spans="1:1" ht="15.75" customHeight="1">
      <c r="A804" s="1"/>
    </row>
    <row r="805" spans="1:1" ht="15.75" customHeight="1">
      <c r="A805" s="1"/>
    </row>
    <row r="806" spans="1:1" ht="15.75" customHeight="1">
      <c r="A806" s="1"/>
    </row>
    <row r="807" spans="1:1" ht="15.75" customHeight="1">
      <c r="A807" s="1"/>
    </row>
    <row r="808" spans="1:1" ht="15.75" customHeight="1">
      <c r="A808" s="1"/>
    </row>
    <row r="809" spans="1:1" ht="15.75" customHeight="1">
      <c r="A809" s="1"/>
    </row>
    <row r="810" spans="1:1" ht="15.75" customHeight="1">
      <c r="A810" s="1"/>
    </row>
    <row r="811" spans="1:1" ht="15.75" customHeight="1">
      <c r="A811" s="1"/>
    </row>
    <row r="812" spans="1:1" ht="15.75" customHeight="1">
      <c r="A812" s="1"/>
    </row>
    <row r="813" spans="1:1" ht="15.75" customHeight="1">
      <c r="A813" s="1"/>
    </row>
    <row r="814" spans="1:1" ht="15.75" customHeight="1">
      <c r="A814" s="1"/>
    </row>
    <row r="815" spans="1:1" ht="15.75" customHeight="1">
      <c r="A815" s="1"/>
    </row>
    <row r="816" spans="1:1" ht="15.75" customHeight="1">
      <c r="A816" s="1"/>
    </row>
    <row r="817" spans="1:1" ht="15.75" customHeight="1">
      <c r="A817" s="1"/>
    </row>
    <row r="818" spans="1:1" ht="15.75" customHeight="1">
      <c r="A818" s="1"/>
    </row>
    <row r="819" spans="1:1" ht="15.75" customHeight="1">
      <c r="A819" s="1"/>
    </row>
    <row r="820" spans="1:1" ht="15.75" customHeight="1">
      <c r="A820" s="1"/>
    </row>
    <row r="821" spans="1:1" ht="15.75" customHeight="1">
      <c r="A821" s="1"/>
    </row>
    <row r="822" spans="1:1" ht="15.75" customHeight="1">
      <c r="A822" s="1"/>
    </row>
    <row r="823" spans="1:1" ht="15.75" customHeight="1">
      <c r="A823" s="1"/>
    </row>
    <row r="824" spans="1:1" ht="15.75" customHeight="1">
      <c r="A824" s="1"/>
    </row>
    <row r="825" spans="1:1" ht="15.75" customHeight="1">
      <c r="A825" s="1"/>
    </row>
    <row r="826" spans="1:1" ht="15.75" customHeight="1">
      <c r="A826" s="1"/>
    </row>
    <row r="827" spans="1:1" ht="15.75" customHeight="1">
      <c r="A827" s="1"/>
    </row>
    <row r="828" spans="1:1" ht="15.75" customHeight="1">
      <c r="A828" s="1"/>
    </row>
    <row r="829" spans="1:1" ht="15.75" customHeight="1">
      <c r="A829" s="1"/>
    </row>
    <row r="830" spans="1:1" ht="15.75" customHeight="1">
      <c r="A830" s="1"/>
    </row>
    <row r="831" spans="1:1" ht="15.75" customHeight="1">
      <c r="A831" s="1"/>
    </row>
    <row r="832" spans="1:1" ht="15.75" customHeight="1">
      <c r="A832" s="1"/>
    </row>
    <row r="833" spans="1:1" ht="15.75" customHeight="1">
      <c r="A833" s="1"/>
    </row>
    <row r="834" spans="1:1" ht="15.75" customHeight="1">
      <c r="A834" s="1"/>
    </row>
    <row r="835" spans="1:1" ht="15.75" customHeight="1">
      <c r="A835" s="1"/>
    </row>
    <row r="836" spans="1:1" ht="15.75" customHeight="1">
      <c r="A836" s="1"/>
    </row>
    <row r="837" spans="1:1" ht="15.75" customHeight="1">
      <c r="A837" s="1"/>
    </row>
    <row r="838" spans="1:1" ht="15.75" customHeight="1">
      <c r="A838" s="1"/>
    </row>
    <row r="839" spans="1:1" ht="15.75" customHeight="1">
      <c r="A839" s="1"/>
    </row>
    <row r="840" spans="1:1" ht="15.75" customHeight="1">
      <c r="A840" s="1"/>
    </row>
    <row r="841" spans="1:1" ht="15.75" customHeight="1">
      <c r="A841" s="1"/>
    </row>
    <row r="842" spans="1:1" ht="15.75" customHeight="1">
      <c r="A842" s="1"/>
    </row>
    <row r="843" spans="1:1" ht="15.75" customHeight="1">
      <c r="A843" s="1"/>
    </row>
    <row r="844" spans="1:1" ht="15.75" customHeight="1">
      <c r="A844" s="1"/>
    </row>
    <row r="845" spans="1:1" ht="15.75" customHeight="1">
      <c r="A845" s="1"/>
    </row>
    <row r="846" spans="1:1" ht="15.75" customHeight="1">
      <c r="A846" s="1"/>
    </row>
    <row r="847" spans="1:1" ht="15.75" customHeight="1">
      <c r="A847" s="1"/>
    </row>
    <row r="848" spans="1:1" ht="15.75" customHeight="1">
      <c r="A848" s="1"/>
    </row>
    <row r="849" spans="1:1" ht="15.75" customHeight="1">
      <c r="A849" s="1"/>
    </row>
    <row r="850" spans="1:1" ht="15.75" customHeight="1">
      <c r="A850" s="1"/>
    </row>
    <row r="851" spans="1:1" ht="15.75" customHeight="1">
      <c r="A851" s="1"/>
    </row>
    <row r="852" spans="1:1" ht="15.75" customHeight="1">
      <c r="A852" s="1"/>
    </row>
    <row r="853" spans="1:1" ht="15.75" customHeight="1">
      <c r="A853" s="1"/>
    </row>
    <row r="854" spans="1:1" ht="15.75" customHeight="1">
      <c r="A854" s="1"/>
    </row>
    <row r="855" spans="1:1" ht="15.75" customHeight="1">
      <c r="A855" s="1"/>
    </row>
    <row r="856" spans="1:1" ht="15.75" customHeight="1">
      <c r="A856" s="1"/>
    </row>
    <row r="857" spans="1:1" ht="15.75" customHeight="1">
      <c r="A857" s="1"/>
    </row>
    <row r="858" spans="1:1" ht="15.75" customHeight="1">
      <c r="A858" s="1"/>
    </row>
    <row r="859" spans="1:1" ht="15.75" customHeight="1">
      <c r="A859" s="1"/>
    </row>
    <row r="860" spans="1:1" ht="15.75" customHeight="1">
      <c r="A860" s="1"/>
    </row>
    <row r="861" spans="1:1" ht="15.75" customHeight="1">
      <c r="A861" s="1"/>
    </row>
    <row r="862" spans="1:1" ht="15.75" customHeight="1">
      <c r="A862" s="1"/>
    </row>
    <row r="863" spans="1:1" ht="15.75" customHeight="1">
      <c r="A863" s="1"/>
    </row>
    <row r="864" spans="1:1" ht="15.75" customHeight="1">
      <c r="A864" s="1"/>
    </row>
    <row r="865" spans="1:1" ht="15.75" customHeight="1">
      <c r="A865" s="1"/>
    </row>
    <row r="866" spans="1:1" ht="15.75" customHeight="1">
      <c r="A866" s="1"/>
    </row>
    <row r="867" spans="1:1" ht="15.75" customHeight="1">
      <c r="A867" s="1"/>
    </row>
    <row r="868" spans="1:1" ht="15.75" customHeight="1">
      <c r="A868" s="1"/>
    </row>
    <row r="869" spans="1:1" ht="15.75" customHeight="1">
      <c r="A869" s="1"/>
    </row>
    <row r="870" spans="1:1" ht="15.75" customHeight="1">
      <c r="A870" s="1"/>
    </row>
    <row r="871" spans="1:1" ht="15.75" customHeight="1">
      <c r="A871" s="1"/>
    </row>
    <row r="872" spans="1:1" ht="15.75" customHeight="1">
      <c r="A872" s="1"/>
    </row>
    <row r="873" spans="1:1" ht="15.75" customHeight="1">
      <c r="A873" s="1"/>
    </row>
    <row r="874" spans="1:1" ht="15.75" customHeight="1">
      <c r="A874" s="1"/>
    </row>
    <row r="875" spans="1:1" ht="15.75" customHeight="1">
      <c r="A875" s="1"/>
    </row>
    <row r="876" spans="1:1" ht="15.75" customHeight="1">
      <c r="A876" s="1"/>
    </row>
    <row r="877" spans="1:1" ht="15.75" customHeight="1">
      <c r="A877" s="1"/>
    </row>
    <row r="878" spans="1:1" ht="15.75" customHeight="1">
      <c r="A878" s="1"/>
    </row>
    <row r="879" spans="1:1" ht="15.75" customHeight="1">
      <c r="A879" s="1"/>
    </row>
    <row r="880" spans="1:1" ht="15.75" customHeight="1">
      <c r="A880" s="1"/>
    </row>
    <row r="881" spans="1:1" ht="15.75" customHeight="1">
      <c r="A881" s="1"/>
    </row>
    <row r="882" spans="1:1" ht="15.75" customHeight="1">
      <c r="A882" s="1"/>
    </row>
    <row r="883" spans="1:1" ht="15.75" customHeight="1">
      <c r="A883" s="1"/>
    </row>
    <row r="884" spans="1:1" ht="15.75" customHeight="1">
      <c r="A884" s="1"/>
    </row>
    <row r="885" spans="1:1" ht="15.75" customHeight="1">
      <c r="A885" s="1"/>
    </row>
    <row r="886" spans="1:1" ht="15.75" customHeight="1">
      <c r="A886" s="1"/>
    </row>
    <row r="887" spans="1:1" ht="15.75" customHeight="1">
      <c r="A887" s="1"/>
    </row>
    <row r="888" spans="1:1" ht="15.75" customHeight="1">
      <c r="A888" s="1"/>
    </row>
    <row r="889" spans="1:1" ht="15.75" customHeight="1">
      <c r="A889" s="1"/>
    </row>
    <row r="890" spans="1:1" ht="15.75" customHeight="1">
      <c r="A890" s="1"/>
    </row>
    <row r="891" spans="1:1" ht="15.75" customHeight="1">
      <c r="A891" s="1"/>
    </row>
    <row r="892" spans="1:1" ht="15.75" customHeight="1">
      <c r="A892" s="1"/>
    </row>
    <row r="893" spans="1:1" ht="15.75" customHeight="1">
      <c r="A893" s="1"/>
    </row>
    <row r="894" spans="1:1" ht="15.75" customHeight="1">
      <c r="A894" s="1"/>
    </row>
    <row r="895" spans="1:1" ht="15.75" customHeight="1">
      <c r="A895" s="1"/>
    </row>
    <row r="896" spans="1:1" ht="15.75" customHeight="1">
      <c r="A896" s="1"/>
    </row>
    <row r="897" spans="1:1" ht="15.75" customHeight="1">
      <c r="A897" s="1"/>
    </row>
    <row r="898" spans="1:1" ht="15.75" customHeight="1">
      <c r="A898" s="1"/>
    </row>
    <row r="899" spans="1:1" ht="15.75" customHeight="1">
      <c r="A899" s="1"/>
    </row>
    <row r="900" spans="1:1" ht="15.75" customHeight="1">
      <c r="A900" s="1"/>
    </row>
    <row r="901" spans="1:1" ht="15.75" customHeight="1">
      <c r="A901" s="1"/>
    </row>
    <row r="902" spans="1:1" ht="15.75" customHeight="1">
      <c r="A902" s="1"/>
    </row>
    <row r="903" spans="1:1" ht="15.75" customHeight="1">
      <c r="A903" s="1"/>
    </row>
    <row r="904" spans="1:1" ht="15.75" customHeight="1">
      <c r="A904" s="1"/>
    </row>
    <row r="905" spans="1:1" ht="15.75" customHeight="1">
      <c r="A905" s="1"/>
    </row>
    <row r="906" spans="1:1" ht="15.75" customHeight="1">
      <c r="A906" s="1"/>
    </row>
    <row r="907" spans="1:1" ht="15.75" customHeight="1">
      <c r="A907" s="1"/>
    </row>
    <row r="908" spans="1:1" ht="15.75" customHeight="1">
      <c r="A908" s="1"/>
    </row>
    <row r="909" spans="1:1" ht="15.75" customHeight="1">
      <c r="A909" s="1"/>
    </row>
    <row r="910" spans="1:1" ht="15.75" customHeight="1">
      <c r="A910" s="1"/>
    </row>
    <row r="911" spans="1:1" ht="15.75" customHeight="1">
      <c r="A911" s="1"/>
    </row>
    <row r="912" spans="1:1" ht="15.75" customHeight="1">
      <c r="A912" s="1"/>
    </row>
    <row r="913" spans="1:1" ht="15.75" customHeight="1">
      <c r="A913" s="1"/>
    </row>
    <row r="914" spans="1:1" ht="15.75" customHeight="1">
      <c r="A914" s="1"/>
    </row>
    <row r="915" spans="1:1" ht="15.75" customHeight="1">
      <c r="A915" s="1"/>
    </row>
    <row r="916" spans="1:1" ht="15.75" customHeight="1">
      <c r="A916" s="1"/>
    </row>
    <row r="917" spans="1:1" ht="15.75" customHeight="1">
      <c r="A917" s="1"/>
    </row>
    <row r="918" spans="1:1" ht="15.75" customHeight="1">
      <c r="A918" s="1"/>
    </row>
    <row r="919" spans="1:1" ht="15.75" customHeight="1">
      <c r="A919" s="1"/>
    </row>
    <row r="920" spans="1:1" ht="15.75" customHeight="1">
      <c r="A920" s="1"/>
    </row>
    <row r="921" spans="1:1" ht="15.75" customHeight="1">
      <c r="A921" s="1"/>
    </row>
    <row r="922" spans="1:1" ht="15.75" customHeight="1">
      <c r="A922" s="1"/>
    </row>
    <row r="923" spans="1:1" ht="15.75" customHeight="1">
      <c r="A923" s="1"/>
    </row>
    <row r="924" spans="1:1" ht="15.75" customHeight="1">
      <c r="A924" s="1"/>
    </row>
    <row r="925" spans="1:1" ht="15.75" customHeight="1">
      <c r="A925" s="1"/>
    </row>
    <row r="926" spans="1:1" ht="15.75" customHeight="1">
      <c r="A926" s="1"/>
    </row>
    <row r="927" spans="1:1" ht="15.75" customHeight="1">
      <c r="A927" s="1"/>
    </row>
    <row r="928" spans="1:1" ht="15.75" customHeight="1">
      <c r="A928" s="1"/>
    </row>
    <row r="929" spans="1:1" ht="15.75" customHeight="1">
      <c r="A929" s="1"/>
    </row>
    <row r="930" spans="1:1" ht="15.75" customHeight="1">
      <c r="A930" s="1"/>
    </row>
    <row r="931" spans="1:1" ht="15.75" customHeight="1">
      <c r="A931" s="1"/>
    </row>
    <row r="932" spans="1:1" ht="15.75" customHeight="1">
      <c r="A932" s="1"/>
    </row>
    <row r="933" spans="1:1" ht="15.75" customHeight="1">
      <c r="A933" s="1"/>
    </row>
    <row r="934" spans="1:1" ht="15.75" customHeight="1">
      <c r="A934" s="1"/>
    </row>
    <row r="935" spans="1:1" ht="15.75" customHeight="1">
      <c r="A935" s="1"/>
    </row>
    <row r="936" spans="1:1" ht="15.75" customHeight="1">
      <c r="A936" s="1"/>
    </row>
    <row r="937" spans="1:1" ht="15.75" customHeight="1">
      <c r="A937" s="1"/>
    </row>
    <row r="938" spans="1:1" ht="15.75" customHeight="1">
      <c r="A938" s="1"/>
    </row>
    <row r="939" spans="1:1" ht="15.75" customHeight="1">
      <c r="A939" s="1"/>
    </row>
    <row r="940" spans="1:1" ht="15.75" customHeight="1">
      <c r="A940" s="1"/>
    </row>
    <row r="941" spans="1:1" ht="15.75" customHeight="1">
      <c r="A941" s="1"/>
    </row>
    <row r="942" spans="1:1" ht="15.75" customHeight="1">
      <c r="A942" s="1"/>
    </row>
    <row r="943" spans="1:1" ht="15.75" customHeight="1">
      <c r="A943" s="1"/>
    </row>
    <row r="944" spans="1:1" ht="15.75" customHeight="1">
      <c r="A944" s="1"/>
    </row>
    <row r="945" spans="1:1" ht="15.75" customHeight="1">
      <c r="A945" s="1"/>
    </row>
    <row r="946" spans="1:1" ht="15.75" customHeight="1">
      <c r="A946" s="1"/>
    </row>
    <row r="947" spans="1:1" ht="15.75" customHeight="1">
      <c r="A947" s="1"/>
    </row>
    <row r="948" spans="1:1" ht="15.75" customHeight="1">
      <c r="A948" s="1"/>
    </row>
    <row r="949" spans="1:1" ht="15.75" customHeight="1">
      <c r="A949" s="1"/>
    </row>
    <row r="950" spans="1:1" ht="15.75" customHeight="1">
      <c r="A950" s="1"/>
    </row>
    <row r="951" spans="1:1" ht="15.75" customHeight="1">
      <c r="A951" s="1"/>
    </row>
    <row r="952" spans="1:1" ht="15.75" customHeight="1">
      <c r="A952" s="1"/>
    </row>
    <row r="953" spans="1:1" ht="15.75" customHeight="1">
      <c r="A953" s="1"/>
    </row>
    <row r="954" spans="1:1" ht="15.75" customHeight="1">
      <c r="A954" s="1"/>
    </row>
    <row r="955" spans="1:1" ht="15.75" customHeight="1">
      <c r="A955" s="1"/>
    </row>
    <row r="956" spans="1:1" ht="15.75" customHeight="1">
      <c r="A956" s="1"/>
    </row>
    <row r="957" spans="1:1" ht="15.75" customHeight="1">
      <c r="A957" s="1"/>
    </row>
    <row r="958" spans="1:1" ht="15.75" customHeight="1">
      <c r="A958" s="1"/>
    </row>
    <row r="959" spans="1:1" ht="15.75" customHeight="1">
      <c r="A959" s="1"/>
    </row>
    <row r="960" spans="1:1" ht="15.75" customHeight="1">
      <c r="A960" s="1"/>
    </row>
    <row r="961" spans="1:1" ht="15.75" customHeight="1">
      <c r="A961" s="1"/>
    </row>
    <row r="962" spans="1:1" ht="15.75" customHeight="1">
      <c r="A962" s="1"/>
    </row>
    <row r="963" spans="1:1" ht="15.75" customHeight="1">
      <c r="A963" s="1"/>
    </row>
    <row r="964" spans="1:1" ht="15.75" customHeight="1">
      <c r="A964" s="1"/>
    </row>
    <row r="965" spans="1:1" ht="15.75" customHeight="1">
      <c r="A965" s="1"/>
    </row>
    <row r="966" spans="1:1" ht="15.75" customHeight="1">
      <c r="A966" s="1"/>
    </row>
    <row r="967" spans="1:1" ht="15.75" customHeight="1">
      <c r="A967" s="1"/>
    </row>
    <row r="968" spans="1:1" ht="15.75" customHeight="1">
      <c r="A968" s="1"/>
    </row>
    <row r="969" spans="1:1" ht="15.75" customHeight="1">
      <c r="A969" s="1"/>
    </row>
    <row r="970" spans="1:1" ht="15.75" customHeight="1">
      <c r="A970" s="1"/>
    </row>
    <row r="971" spans="1:1" ht="15.75" customHeight="1">
      <c r="A971" s="1"/>
    </row>
    <row r="972" spans="1:1" ht="15.75" customHeight="1">
      <c r="A972" s="1"/>
    </row>
    <row r="973" spans="1:1" ht="15.75" customHeight="1">
      <c r="A973" s="1"/>
    </row>
    <row r="974" spans="1:1" ht="15.75" customHeight="1">
      <c r="A974" s="1"/>
    </row>
    <row r="975" spans="1:1" ht="15.75" customHeight="1">
      <c r="A975" s="1"/>
    </row>
    <row r="976" spans="1:1" ht="15.75" customHeight="1">
      <c r="A976" s="1"/>
    </row>
    <row r="977" spans="1:1" ht="15.75" customHeight="1">
      <c r="A977" s="1"/>
    </row>
    <row r="978" spans="1:1" ht="15.75" customHeight="1">
      <c r="A978" s="1"/>
    </row>
    <row r="979" spans="1:1" ht="15.75" customHeight="1">
      <c r="A979" s="1"/>
    </row>
    <row r="980" spans="1:1" ht="15.75" customHeight="1">
      <c r="A980" s="1"/>
    </row>
    <row r="981" spans="1:1" ht="15.75" customHeight="1">
      <c r="A981" s="1"/>
    </row>
    <row r="982" spans="1:1" ht="15.75" customHeight="1">
      <c r="A982" s="1"/>
    </row>
    <row r="983" spans="1:1" ht="15.75" customHeight="1">
      <c r="A983" s="1"/>
    </row>
    <row r="984" spans="1:1" ht="15.75" customHeight="1">
      <c r="A984" s="1"/>
    </row>
    <row r="985" spans="1:1" ht="15.75" customHeight="1">
      <c r="A985" s="1"/>
    </row>
    <row r="986" spans="1:1" ht="15.75" customHeight="1">
      <c r="A986" s="1"/>
    </row>
    <row r="987" spans="1:1" ht="15.75" customHeight="1">
      <c r="A987" s="1"/>
    </row>
    <row r="988" spans="1:1" ht="15.75" customHeight="1">
      <c r="A988" s="1"/>
    </row>
    <row r="989" spans="1:1" ht="15.75" customHeight="1">
      <c r="A989" s="1"/>
    </row>
    <row r="990" spans="1:1" ht="15.75" customHeight="1">
      <c r="A990" s="1"/>
    </row>
    <row r="991" spans="1:1" ht="15.75" customHeight="1">
      <c r="A991" s="1"/>
    </row>
    <row r="992" spans="1:1" ht="15.75" customHeight="1">
      <c r="A992" s="1"/>
    </row>
    <row r="993" spans="1:1" ht="15.75" customHeight="1">
      <c r="A993" s="1"/>
    </row>
    <row r="994" spans="1:1" ht="15.75" customHeight="1">
      <c r="A994" s="1"/>
    </row>
    <row r="995" spans="1:1" ht="15.75" customHeight="1">
      <c r="A995" s="1"/>
    </row>
    <row r="996" spans="1:1" ht="15.75" customHeight="1">
      <c r="A996" s="1"/>
    </row>
    <row r="997" spans="1:1" ht="15.75" customHeight="1">
      <c r="A997" s="1"/>
    </row>
    <row r="998" spans="1:1" ht="15.75" customHeight="1">
      <c r="A998" s="1"/>
    </row>
    <row r="999" spans="1:1" ht="15.75" customHeight="1">
      <c r="A999" s="1"/>
    </row>
    <row r="1000" spans="1:1" ht="15.75" customHeight="1">
      <c r="A1000" s="1"/>
    </row>
  </sheetData>
  <mergeCells count="2">
    <mergeCell ref="D13:D14"/>
    <mergeCell ref="E13:H14"/>
  </mergeCells>
  <conditionalFormatting sqref="B11:H11 B13:C13">
    <cfRule type="expression" dxfId="23" priority="1">
      <formula>AND(DAY(B11)&gt;=1,DAY(B11)&lt;=15)</formula>
    </cfRule>
  </conditionalFormatting>
  <conditionalFormatting sqref="B3:G3">
    <cfRule type="expression" dxfId="22" priority="2">
      <formula>DAY(B3)&gt;8</formula>
    </cfRule>
  </conditionalFormatting>
  <dataValidations count="1"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4945F"/>
    <pageSetUpPr fitToPage="1"/>
  </sheetPr>
  <dimension ref="A1:H1000"/>
  <sheetViews>
    <sheetView showGridLines="0" workbookViewId="0"/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26" width="8.75" customWidth="1"/>
  </cols>
  <sheetData>
    <row r="1" spans="1:8" ht="59.25" customHeight="1">
      <c r="A1" s="1"/>
      <c r="B1" s="3" t="str">
        <f>"Ekim "&amp;TakvimYılı</f>
        <v>Ekim 2026</v>
      </c>
      <c r="C1" s="3"/>
      <c r="D1" s="3"/>
      <c r="E1" s="4"/>
      <c r="F1" s="4"/>
      <c r="G1" s="4"/>
      <c r="H1" s="18"/>
    </row>
    <row r="2" spans="1:8" ht="21.75" customHeight="1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>
      <c r="A3" s="1"/>
      <c r="B3" s="11">
        <f t="array" ref="B3:H3">GünlerVeHaftalar+DATE(TakvimYılı,10,1)-WEEKDAY(DATE(TakvimYılı,10,1),(HaftaBaşlangıcı="Pazartesi")+1)+1</f>
        <v>46293</v>
      </c>
      <c r="C3" s="11">
        <v>46294</v>
      </c>
      <c r="D3" s="11">
        <v>46295</v>
      </c>
      <c r="E3" s="11">
        <v>46296</v>
      </c>
      <c r="F3" s="11">
        <v>46297</v>
      </c>
      <c r="G3" s="11">
        <v>46298</v>
      </c>
      <c r="H3" s="11">
        <v>46299</v>
      </c>
    </row>
    <row r="4" spans="1:8" ht="57.75" customHeight="1">
      <c r="A4" s="1"/>
      <c r="B4" s="1"/>
      <c r="C4" s="1"/>
      <c r="D4" s="1"/>
      <c r="E4" s="1"/>
      <c r="F4" s="1"/>
      <c r="G4" s="1"/>
      <c r="H4" s="1"/>
    </row>
    <row r="5" spans="1:8" ht="19.5" customHeight="1">
      <c r="A5" s="1"/>
      <c r="B5" s="20">
        <f t="array" ref="B5:H5">GünlerVeHaftalar+DATE(TakvimYılı,10,1)-WEEKDAY(DATE(TakvimYılı,10,1),(HaftaBaşlangıcı="Pazartesi")+1)+8</f>
        <v>46300</v>
      </c>
      <c r="C5" s="20">
        <v>46301</v>
      </c>
      <c r="D5" s="20">
        <v>46302</v>
      </c>
      <c r="E5" s="20">
        <v>46303</v>
      </c>
      <c r="F5" s="20">
        <v>46304</v>
      </c>
      <c r="G5" s="20">
        <v>46305</v>
      </c>
      <c r="H5" s="20">
        <v>46306</v>
      </c>
    </row>
    <row r="6" spans="1:8" ht="57.75" customHeight="1">
      <c r="A6" s="1"/>
      <c r="B6" s="15"/>
      <c r="C6" s="15"/>
      <c r="D6" s="15"/>
      <c r="E6" s="15"/>
      <c r="F6" s="15"/>
      <c r="G6" s="15"/>
      <c r="H6" s="15"/>
    </row>
    <row r="7" spans="1:8" ht="19.5" customHeight="1">
      <c r="A7" s="1"/>
      <c r="B7" s="11">
        <f t="array" ref="B7:H7">GünlerVeHaftalar+DATE(TakvimYılı,10,1)-WEEKDAY(DATE(TakvimYılı,10,1),(HaftaBaşlangıcı="Pazartesi")+1)+15</f>
        <v>46307</v>
      </c>
      <c r="C7" s="11">
        <v>46308</v>
      </c>
      <c r="D7" s="11">
        <v>46309</v>
      </c>
      <c r="E7" s="11">
        <v>46310</v>
      </c>
      <c r="F7" s="11">
        <v>46311</v>
      </c>
      <c r="G7" s="11">
        <v>46312</v>
      </c>
      <c r="H7" s="11">
        <v>46313</v>
      </c>
    </row>
    <row r="8" spans="1:8" ht="57.75" customHeight="1">
      <c r="A8" s="1"/>
      <c r="B8" s="1"/>
      <c r="C8" s="1"/>
      <c r="D8" s="1"/>
      <c r="E8" s="1"/>
      <c r="F8" s="1"/>
      <c r="G8" s="1"/>
      <c r="H8" s="1"/>
    </row>
    <row r="9" spans="1:8" ht="19.5" customHeight="1">
      <c r="A9" s="1"/>
      <c r="B9" s="20">
        <f t="array" ref="B9:H9">GünlerVeHaftalar+DATE(TakvimYılı,10,1)-WEEKDAY(DATE(TakvimYılı,10,1),(HaftaBaşlangıcı="Pazartesi")+1)+22</f>
        <v>46314</v>
      </c>
      <c r="C9" s="20">
        <v>46315</v>
      </c>
      <c r="D9" s="20">
        <v>46316</v>
      </c>
      <c r="E9" s="20">
        <v>46317</v>
      </c>
      <c r="F9" s="20">
        <v>46318</v>
      </c>
      <c r="G9" s="20">
        <v>46319</v>
      </c>
      <c r="H9" s="20">
        <v>46320</v>
      </c>
    </row>
    <row r="10" spans="1:8" ht="57.75" customHeight="1">
      <c r="A10" s="1"/>
      <c r="B10" s="15"/>
      <c r="C10" s="15"/>
      <c r="D10" s="15"/>
      <c r="E10" s="15"/>
      <c r="F10" s="15"/>
      <c r="G10" s="15"/>
      <c r="H10" s="15"/>
    </row>
    <row r="11" spans="1:8" ht="19.5" customHeight="1">
      <c r="A11" s="1"/>
      <c r="B11" s="11">
        <f t="array" ref="B11:H11">GünlerVeHaftalar+DATE(TakvimYılı,10,1)-WEEKDAY(DATE(TakvimYılı,10,1),(HaftaBaşlangıcı="Pazartesi")+1)+29</f>
        <v>46321</v>
      </c>
      <c r="C11" s="11">
        <v>46322</v>
      </c>
      <c r="D11" s="11">
        <v>46323</v>
      </c>
      <c r="E11" s="11">
        <v>46324</v>
      </c>
      <c r="F11" s="11">
        <v>46325</v>
      </c>
      <c r="G11" s="11">
        <v>46326</v>
      </c>
      <c r="H11" s="11">
        <v>46327</v>
      </c>
    </row>
    <row r="12" spans="1:8" ht="57.75" customHeight="1">
      <c r="A12" s="1"/>
      <c r="B12" s="1"/>
      <c r="C12" s="1"/>
      <c r="D12" s="1"/>
      <c r="E12" s="1"/>
      <c r="F12" s="1"/>
      <c r="G12" s="1"/>
      <c r="H12" s="1"/>
    </row>
    <row r="13" spans="1:8" ht="19.5" customHeight="1">
      <c r="A13" s="1"/>
      <c r="B13" s="20">
        <f t="array" ref="B13:C13">GünlerVeHaftalar+DATE(TakvimYılı,10,1)-WEEKDAY(DATE(TakvimYılı,10,1),(HaftaBaşlangıcı="Pazartesi")+1)+36</f>
        <v>46328</v>
      </c>
      <c r="C13" s="20">
        <v>46329</v>
      </c>
      <c r="D13" s="43" t="s">
        <v>4</v>
      </c>
      <c r="E13" s="45"/>
      <c r="F13" s="46"/>
      <c r="G13" s="46"/>
      <c r="H13" s="47"/>
    </row>
    <row r="14" spans="1:8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5" priority="1">
      <formula>AND(DAY(B11)&gt;=1,DAY(B11)&lt;=15)</formula>
    </cfRule>
  </conditionalFormatting>
  <conditionalFormatting sqref="B3:G3">
    <cfRule type="expression" dxfId="4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D1D13"/>
    <pageSetUpPr fitToPage="1"/>
  </sheetPr>
  <dimension ref="A1:H1000"/>
  <sheetViews>
    <sheetView showGridLines="0" workbookViewId="0"/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26" width="8.75" customWidth="1"/>
  </cols>
  <sheetData>
    <row r="1" spans="1:8" ht="59.25" customHeight="1">
      <c r="A1" s="1"/>
      <c r="B1" s="3" t="str">
        <f>"Kasım "&amp;TakvimYılı</f>
        <v>Kasım 2026</v>
      </c>
      <c r="C1" s="3"/>
      <c r="D1" s="3"/>
      <c r="E1" s="4"/>
      <c r="F1" s="4"/>
      <c r="G1" s="4"/>
      <c r="H1" s="18"/>
    </row>
    <row r="2" spans="1:8" ht="21.75" customHeight="1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>
      <c r="A3" s="1"/>
      <c r="B3" s="11">
        <f t="array" ref="B3:H3">GünlerVeHaftalar+DATE(TakvimYılı,11,1)-WEEKDAY(DATE(TakvimYılı,11,1),(HaftaBaşlangıcı="Pazartesi")+1)+1</f>
        <v>46321</v>
      </c>
      <c r="C3" s="11">
        <v>46322</v>
      </c>
      <c r="D3" s="11">
        <v>46323</v>
      </c>
      <c r="E3" s="11">
        <v>46324</v>
      </c>
      <c r="F3" s="11">
        <v>46325</v>
      </c>
      <c r="G3" s="11">
        <v>46326</v>
      </c>
      <c r="H3" s="11">
        <v>46327</v>
      </c>
    </row>
    <row r="4" spans="1:8" ht="57.75" customHeight="1">
      <c r="A4" s="1"/>
      <c r="B4" s="1"/>
      <c r="C4" s="1"/>
      <c r="D4" s="1"/>
      <c r="E4" s="1"/>
      <c r="F4" s="1"/>
      <c r="G4" s="1"/>
      <c r="H4" s="1"/>
    </row>
    <row r="5" spans="1:8" ht="19.5" customHeight="1">
      <c r="A5" s="1"/>
      <c r="B5" s="20">
        <f t="array" ref="B5:H5">GünlerVeHaftalar+DATE(TakvimYılı,11,1)-WEEKDAY(DATE(TakvimYılı,11,1),(HaftaBaşlangıcı="Pazartesi")+1)+8</f>
        <v>46328</v>
      </c>
      <c r="C5" s="20">
        <v>46329</v>
      </c>
      <c r="D5" s="20">
        <v>46330</v>
      </c>
      <c r="E5" s="20">
        <v>46331</v>
      </c>
      <c r="F5" s="20">
        <v>46332</v>
      </c>
      <c r="G5" s="20">
        <v>46333</v>
      </c>
      <c r="H5" s="20">
        <v>46334</v>
      </c>
    </row>
    <row r="6" spans="1:8" ht="57.75" customHeight="1">
      <c r="A6" s="1"/>
      <c r="B6" s="15"/>
      <c r="C6" s="15"/>
      <c r="D6" s="15"/>
      <c r="E6" s="15"/>
      <c r="F6" s="15"/>
      <c r="G6" s="15"/>
      <c r="H6" s="15"/>
    </row>
    <row r="7" spans="1:8" ht="19.5" customHeight="1">
      <c r="A7" s="1"/>
      <c r="B7" s="11">
        <f t="array" ref="B7:H7">GünlerVeHaftalar+DATE(TakvimYılı,11,1)-WEEKDAY(DATE(TakvimYılı,11,1),(HaftaBaşlangıcı="Pazartesi")+1)+15</f>
        <v>46335</v>
      </c>
      <c r="C7" s="11">
        <v>46336</v>
      </c>
      <c r="D7" s="11">
        <v>46337</v>
      </c>
      <c r="E7" s="11">
        <v>46338</v>
      </c>
      <c r="F7" s="11">
        <v>46339</v>
      </c>
      <c r="G7" s="11">
        <v>46340</v>
      </c>
      <c r="H7" s="11">
        <v>46341</v>
      </c>
    </row>
    <row r="8" spans="1:8" ht="57.75" customHeight="1">
      <c r="A8" s="1"/>
      <c r="B8" s="1"/>
      <c r="C8" s="1"/>
      <c r="D8" s="1"/>
      <c r="E8" s="1"/>
      <c r="F8" s="1"/>
      <c r="G8" s="1"/>
      <c r="H8" s="1"/>
    </row>
    <row r="9" spans="1:8" ht="19.5" customHeight="1">
      <c r="A9" s="1"/>
      <c r="B9" s="20">
        <f t="array" ref="B9:H9">GünlerVeHaftalar+DATE(TakvimYılı,11,1)-WEEKDAY(DATE(TakvimYılı,11,1),(HaftaBaşlangıcı="Pazartesi")+1)+22</f>
        <v>46342</v>
      </c>
      <c r="C9" s="20">
        <v>46343</v>
      </c>
      <c r="D9" s="20">
        <v>46344</v>
      </c>
      <c r="E9" s="20">
        <v>46345</v>
      </c>
      <c r="F9" s="20">
        <v>46346</v>
      </c>
      <c r="G9" s="20">
        <v>46347</v>
      </c>
      <c r="H9" s="20">
        <v>46348</v>
      </c>
    </row>
    <row r="10" spans="1:8" ht="57.75" customHeight="1">
      <c r="A10" s="1"/>
      <c r="B10" s="15"/>
      <c r="C10" s="15"/>
      <c r="D10" s="15"/>
      <c r="E10" s="15"/>
      <c r="F10" s="15"/>
      <c r="G10" s="15"/>
      <c r="H10" s="15"/>
    </row>
    <row r="11" spans="1:8" ht="19.5" customHeight="1">
      <c r="A11" s="1"/>
      <c r="B11" s="11">
        <f t="array" ref="B11:H11">GünlerVeHaftalar+DATE(TakvimYılı,11,1)-WEEKDAY(DATE(TakvimYılı,11,1),(HaftaBaşlangıcı="Pazartesi")+1)+29</f>
        <v>46349</v>
      </c>
      <c r="C11" s="11">
        <v>46350</v>
      </c>
      <c r="D11" s="11">
        <v>46351</v>
      </c>
      <c r="E11" s="11">
        <v>46352</v>
      </c>
      <c r="F11" s="11">
        <v>46353</v>
      </c>
      <c r="G11" s="11">
        <v>46354</v>
      </c>
      <c r="H11" s="11">
        <v>46355</v>
      </c>
    </row>
    <row r="12" spans="1:8" ht="57.75" customHeight="1">
      <c r="A12" s="1"/>
      <c r="B12" s="1"/>
      <c r="C12" s="1"/>
      <c r="D12" s="1"/>
      <c r="E12" s="1"/>
      <c r="F12" s="1"/>
      <c r="G12" s="1"/>
      <c r="H12" s="1"/>
    </row>
    <row r="13" spans="1:8" ht="19.5" customHeight="1">
      <c r="A13" s="1"/>
      <c r="B13" s="20">
        <f t="array" ref="B13:C13">GünlerVeHaftalar+DATE(TakvimYılı,11,1)-WEEKDAY(DATE(TakvimYılı,11,1),(HaftaBaşlangıcı="Pazartesi")+1)+36</f>
        <v>46356</v>
      </c>
      <c r="C13" s="20">
        <v>46357</v>
      </c>
      <c r="D13" s="43" t="s">
        <v>4</v>
      </c>
      <c r="E13" s="45"/>
      <c r="F13" s="46"/>
      <c r="G13" s="46"/>
      <c r="H13" s="47"/>
    </row>
    <row r="14" spans="1:8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3" priority="1">
      <formula>AND(DAY(B11)&gt;=1,DAY(B11)&lt;=15)</formula>
    </cfRule>
  </conditionalFormatting>
  <conditionalFormatting sqref="B3:G3">
    <cfRule type="expression" dxfId="2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C0C0C"/>
    <pageSetUpPr fitToPage="1"/>
  </sheetPr>
  <dimension ref="A1:H1000"/>
  <sheetViews>
    <sheetView showGridLines="0" workbookViewId="0"/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26" width="8.75" customWidth="1"/>
  </cols>
  <sheetData>
    <row r="1" spans="1:8" ht="59.25" customHeight="1">
      <c r="A1" s="1"/>
      <c r="B1" s="3" t="str">
        <f>"Aralık "&amp;TakvimYılı</f>
        <v>Aralık 2026</v>
      </c>
      <c r="C1" s="3"/>
      <c r="D1" s="3"/>
      <c r="E1" s="4"/>
      <c r="F1" s="4"/>
      <c r="G1" s="4"/>
      <c r="H1" s="18"/>
    </row>
    <row r="2" spans="1:8" ht="21.75" customHeight="1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>
      <c r="A3" s="1"/>
      <c r="B3" s="11">
        <f t="array" ref="B3:H3">GünlerVeHaftalar+DATE(TakvimYılı,12,1)-WEEKDAY(DATE(TakvimYılı,12,1),(HaftaBaşlangıcı="Pazartesi")+1)+1</f>
        <v>46356</v>
      </c>
      <c r="C3" s="11">
        <v>46357</v>
      </c>
      <c r="D3" s="11">
        <v>46358</v>
      </c>
      <c r="E3" s="11">
        <v>46359</v>
      </c>
      <c r="F3" s="11">
        <v>46360</v>
      </c>
      <c r="G3" s="11">
        <v>46361</v>
      </c>
      <c r="H3" s="11">
        <v>46362</v>
      </c>
    </row>
    <row r="4" spans="1:8" ht="57.75" customHeight="1">
      <c r="A4" s="1"/>
      <c r="B4" s="1"/>
      <c r="C4" s="1"/>
      <c r="D4" s="1"/>
      <c r="E4" s="1"/>
      <c r="F4" s="1"/>
      <c r="G4" s="1"/>
      <c r="H4" s="1"/>
    </row>
    <row r="5" spans="1:8" ht="19.5" customHeight="1">
      <c r="A5" s="1"/>
      <c r="B5" s="20">
        <f t="array" ref="B5:H5">GünlerVeHaftalar+DATE(TakvimYılı,12,1)-WEEKDAY(DATE(TakvimYılı,12,1),(HaftaBaşlangıcı="Pazartesi")+1)+8</f>
        <v>46363</v>
      </c>
      <c r="C5" s="20">
        <v>46364</v>
      </c>
      <c r="D5" s="20">
        <v>46365</v>
      </c>
      <c r="E5" s="20">
        <v>46366</v>
      </c>
      <c r="F5" s="20">
        <v>46367</v>
      </c>
      <c r="G5" s="20">
        <v>46368</v>
      </c>
      <c r="H5" s="20">
        <v>46369</v>
      </c>
    </row>
    <row r="6" spans="1:8" ht="57.75" customHeight="1">
      <c r="A6" s="1"/>
      <c r="B6" s="15"/>
      <c r="C6" s="15"/>
      <c r="D6" s="15"/>
      <c r="E6" s="15"/>
      <c r="F6" s="15"/>
      <c r="G6" s="15"/>
      <c r="H6" s="15"/>
    </row>
    <row r="7" spans="1:8" ht="19.5" customHeight="1">
      <c r="A7" s="1"/>
      <c r="B7" s="11">
        <f t="array" ref="B7:H7">GünlerVeHaftalar+DATE(TakvimYılı,12,1)-WEEKDAY(DATE(TakvimYılı,12,1),(HaftaBaşlangıcı="Pazartesi")+1)+15</f>
        <v>46370</v>
      </c>
      <c r="C7" s="11">
        <v>46371</v>
      </c>
      <c r="D7" s="11">
        <v>46372</v>
      </c>
      <c r="E7" s="11">
        <v>46373</v>
      </c>
      <c r="F7" s="11">
        <v>46374</v>
      </c>
      <c r="G7" s="11">
        <v>46375</v>
      </c>
      <c r="H7" s="11">
        <v>46376</v>
      </c>
    </row>
    <row r="8" spans="1:8" ht="57.75" customHeight="1">
      <c r="A8" s="1"/>
      <c r="B8" s="1"/>
      <c r="C8" s="1"/>
      <c r="D8" s="1"/>
      <c r="E8" s="1"/>
      <c r="F8" s="1"/>
      <c r="G8" s="1"/>
      <c r="H8" s="1"/>
    </row>
    <row r="9" spans="1:8" ht="19.5" customHeight="1">
      <c r="A9" s="1"/>
      <c r="B9" s="20">
        <f t="array" ref="B9:H9">GünlerVeHaftalar+DATE(TakvimYılı,12,1)-WEEKDAY(DATE(TakvimYılı,12,1),(HaftaBaşlangıcı="Pazartesi")+1)+22</f>
        <v>46377</v>
      </c>
      <c r="C9" s="20">
        <v>46378</v>
      </c>
      <c r="D9" s="20">
        <v>46379</v>
      </c>
      <c r="E9" s="20">
        <v>46380</v>
      </c>
      <c r="F9" s="20">
        <v>46381</v>
      </c>
      <c r="G9" s="20">
        <v>46382</v>
      </c>
      <c r="H9" s="20">
        <v>46383</v>
      </c>
    </row>
    <row r="10" spans="1:8" ht="57.75" customHeight="1">
      <c r="A10" s="1"/>
      <c r="B10" s="15"/>
      <c r="C10" s="15"/>
      <c r="D10" s="15"/>
      <c r="E10" s="15"/>
      <c r="F10" s="15"/>
      <c r="G10" s="15"/>
      <c r="H10" s="15"/>
    </row>
    <row r="11" spans="1:8" ht="19.5" customHeight="1">
      <c r="A11" s="1"/>
      <c r="B11" s="11">
        <f t="array" ref="B11:H11">GünlerVeHaftalar+DATE(TakvimYılı,12,1)-WEEKDAY(DATE(TakvimYılı,12,1),(HaftaBaşlangıcı="Pazartesi")+1)+29</f>
        <v>46384</v>
      </c>
      <c r="C11" s="11">
        <v>46385</v>
      </c>
      <c r="D11" s="11">
        <v>46386</v>
      </c>
      <c r="E11" s="11">
        <v>46387</v>
      </c>
      <c r="F11" s="11">
        <v>46388</v>
      </c>
      <c r="G11" s="11">
        <v>46389</v>
      </c>
      <c r="H11" s="11">
        <v>46390</v>
      </c>
    </row>
    <row r="12" spans="1:8" ht="57.75" customHeight="1">
      <c r="A12" s="1"/>
      <c r="B12" s="1"/>
      <c r="C12" s="1"/>
      <c r="D12" s="1"/>
      <c r="E12" s="1"/>
      <c r="F12" s="1"/>
      <c r="G12" s="1"/>
      <c r="H12" s="1"/>
    </row>
    <row r="13" spans="1:8" ht="19.5" customHeight="1">
      <c r="A13" s="1"/>
      <c r="B13" s="20">
        <f t="array" ref="B13:C13">GünlerVeHaftalar+DATE(TakvimYılı,12,1)-WEEKDAY(DATE(TakvimYılı,12,1),(HaftaBaşlangıcı="Pazartesi")+1)+36</f>
        <v>46391</v>
      </c>
      <c r="C13" s="20">
        <v>46392</v>
      </c>
      <c r="D13" s="43" t="s">
        <v>4</v>
      </c>
      <c r="E13" s="45"/>
      <c r="F13" s="46"/>
      <c r="G13" s="46"/>
      <c r="H13" s="47"/>
    </row>
    <row r="14" spans="1:8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1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C7226"/>
    <pageSetUpPr fitToPage="1"/>
  </sheetPr>
  <dimension ref="A1:Z1000"/>
  <sheetViews>
    <sheetView showGridLines="0" topLeftCell="A7" workbookViewId="0">
      <selection activeCell="B10" sqref="B10"/>
    </sheetView>
  </sheetViews>
  <sheetFormatPr defaultColWidth="12.625" defaultRowHeight="15" customHeight="1"/>
  <cols>
    <col min="1" max="1" width="14.5" customWidth="1"/>
    <col min="2" max="2" width="18.25" customWidth="1"/>
    <col min="3" max="8" width="17.625" customWidth="1"/>
    <col min="9" max="9" width="2.625" customWidth="1"/>
    <col min="10" max="10" width="12" customWidth="1"/>
    <col min="11" max="26" width="8.75" customWidth="1"/>
  </cols>
  <sheetData>
    <row r="1" spans="1:26" ht="59.25" customHeight="1">
      <c r="A1" s="1"/>
      <c r="B1" s="3" t="str">
        <f>"Şubat "&amp;TakvimYılı</f>
        <v>Şubat 2026</v>
      </c>
      <c r="C1" s="3"/>
      <c r="D1" s="3"/>
      <c r="E1" s="4"/>
      <c r="F1" s="4"/>
      <c r="G1" s="4"/>
      <c r="H1" s="1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>
      <c r="A2" s="1"/>
      <c r="B2" s="7" t="str">
        <f>IF(HaftaBaşlangıcı="PAZAR", "PAZAR","PAZARTESİ")</f>
        <v>PAZARTESİ</v>
      </c>
      <c r="C2" s="19" t="s">
        <v>5</v>
      </c>
      <c r="D2" s="19" t="s">
        <v>6</v>
      </c>
      <c r="E2" s="19" t="s">
        <v>7</v>
      </c>
      <c r="F2" s="19" t="s">
        <v>8</v>
      </c>
      <c r="G2" s="19" t="s">
        <v>9</v>
      </c>
      <c r="H2" s="19" t="s">
        <v>10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>
      <c r="A3" s="1"/>
      <c r="B3" s="11">
        <f t="array" ref="B3:H3">GünlerVeHaftalar+DATE(TakvimYılı,2,1)-WEEKDAY(DATE(TakvimYılı,2,1),(HaftaBaşlangıcı="Pazartesi")+1)+1</f>
        <v>46048</v>
      </c>
      <c r="C3" s="11">
        <v>46049</v>
      </c>
      <c r="D3" s="11">
        <v>46050</v>
      </c>
      <c r="E3" s="11">
        <v>46051</v>
      </c>
      <c r="F3" s="11">
        <v>46052</v>
      </c>
      <c r="G3" s="11">
        <v>46053</v>
      </c>
      <c r="H3" s="11">
        <v>46054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>
      <c r="A4" s="1"/>
      <c r="B4" s="1"/>
      <c r="C4" s="1"/>
      <c r="D4" s="1"/>
      <c r="E4" s="1"/>
      <c r="F4" s="1"/>
      <c r="G4" s="1"/>
      <c r="H4" s="1"/>
    </row>
    <row r="5" spans="1:26" ht="19.5" customHeight="1">
      <c r="A5" s="1"/>
      <c r="B5" s="20">
        <f t="array" ref="B5:H5">GünlerVeHaftalar+DATE(TakvimYılı,2,1)-WEEKDAY(DATE(TakvimYılı,2,1),(HaftaBaşlangıcı="Pazartesi")+1)+8</f>
        <v>46055</v>
      </c>
      <c r="C5" s="20">
        <v>46056</v>
      </c>
      <c r="D5" s="20">
        <v>46057</v>
      </c>
      <c r="E5" s="20">
        <v>46058</v>
      </c>
      <c r="F5" s="20">
        <v>46059</v>
      </c>
      <c r="G5" s="20">
        <v>46060</v>
      </c>
      <c r="H5" s="20">
        <v>46061</v>
      </c>
      <c r="I5" s="51"/>
      <c r="J5" s="52"/>
      <c r="K5" s="52"/>
      <c r="L5" s="52"/>
      <c r="M5" s="52"/>
      <c r="N5" s="52"/>
      <c r="O5" s="52"/>
      <c r="P5" s="52"/>
      <c r="Q5" s="52"/>
      <c r="R5" s="52"/>
      <c r="S5" s="52"/>
      <c r="T5" s="12"/>
      <c r="U5" s="12"/>
      <c r="V5" s="12"/>
      <c r="W5" s="12"/>
      <c r="X5" s="12"/>
      <c r="Y5" s="12"/>
      <c r="Z5" s="12"/>
    </row>
    <row r="6" spans="1:26" ht="64.5" customHeight="1">
      <c r="A6" s="1"/>
      <c r="B6" s="15"/>
      <c r="C6" s="15"/>
      <c r="D6" s="15"/>
      <c r="E6" s="15"/>
      <c r="F6" s="15"/>
      <c r="G6" s="15"/>
      <c r="H6" s="15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</row>
    <row r="7" spans="1:26" ht="19.5" customHeight="1">
      <c r="A7" s="1"/>
      <c r="B7" s="11">
        <f t="array" ref="B7:H7">GünlerVeHaftalar+DATE(TakvimYılı,2,1)-WEEKDAY(DATE(TakvimYılı,2,1),(HaftaBaşlangıcı="Pazartesi")+1)+15</f>
        <v>46062</v>
      </c>
      <c r="C7" s="11">
        <v>46063</v>
      </c>
      <c r="D7" s="11">
        <v>46064</v>
      </c>
      <c r="E7" s="11">
        <v>46065</v>
      </c>
      <c r="F7" s="11">
        <v>46066</v>
      </c>
      <c r="G7" s="11">
        <v>46067</v>
      </c>
      <c r="H7" s="11">
        <v>46068</v>
      </c>
      <c r="I7" s="51"/>
      <c r="J7" s="52"/>
      <c r="K7" s="52"/>
      <c r="L7" s="52"/>
      <c r="M7" s="52"/>
      <c r="N7" s="52"/>
      <c r="O7" s="52"/>
      <c r="P7" s="52"/>
      <c r="Q7" s="52"/>
      <c r="R7" s="52"/>
      <c r="S7" s="52"/>
      <c r="T7" s="12"/>
      <c r="U7" s="12"/>
      <c r="V7" s="12"/>
      <c r="W7" s="12"/>
      <c r="X7" s="12"/>
      <c r="Y7" s="12"/>
      <c r="Z7" s="12"/>
    </row>
    <row r="8" spans="1:26" ht="63" customHeight="1">
      <c r="A8" s="21"/>
      <c r="B8" s="22"/>
      <c r="C8" s="23"/>
      <c r="D8" s="23"/>
      <c r="E8" s="23"/>
      <c r="F8" s="17"/>
      <c r="G8" s="1"/>
      <c r="H8" s="1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</row>
    <row r="9" spans="1:26" ht="19.5" customHeight="1">
      <c r="A9" s="1"/>
      <c r="B9" s="20">
        <f t="array" ref="B9:H9">GünlerVeHaftalar+DATE(TakvimYılı,2,1)-WEEKDAY(DATE(TakvimYılı,2,1),(HaftaBaşlangıcı="Pazartesi")+1)+22</f>
        <v>46069</v>
      </c>
      <c r="C9" s="20">
        <v>46070</v>
      </c>
      <c r="D9" s="20">
        <v>46071</v>
      </c>
      <c r="E9" s="20">
        <v>46072</v>
      </c>
      <c r="F9" s="20">
        <v>46073</v>
      </c>
      <c r="G9" s="20">
        <v>46074</v>
      </c>
      <c r="H9" s="20">
        <v>46075</v>
      </c>
      <c r="I9" s="51" t="s">
        <v>11</v>
      </c>
      <c r="J9" s="52"/>
      <c r="K9" s="52"/>
      <c r="L9" s="52"/>
      <c r="M9" s="52"/>
      <c r="N9" s="52"/>
      <c r="O9" s="52"/>
      <c r="P9" s="52"/>
      <c r="Q9" s="52"/>
      <c r="R9" s="52"/>
      <c r="S9" s="52"/>
      <c r="T9" s="12"/>
      <c r="U9" s="12"/>
      <c r="V9" s="12"/>
      <c r="W9" s="12"/>
      <c r="X9" s="12"/>
      <c r="Y9" s="12"/>
      <c r="Z9" s="12"/>
    </row>
    <row r="10" spans="1:26" ht="57.75" customHeight="1">
      <c r="A10" s="21" t="s">
        <v>12</v>
      </c>
      <c r="B10" s="60" t="s">
        <v>63</v>
      </c>
      <c r="C10" s="23"/>
      <c r="D10" s="23"/>
      <c r="E10" s="23"/>
      <c r="F10" s="17"/>
      <c r="G10" s="15"/>
      <c r="H10" s="15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</row>
    <row r="11" spans="1:26" ht="19.5" customHeight="1">
      <c r="A11" s="1"/>
      <c r="B11" s="11">
        <f t="array" ref="B11:H11">GünlerVeHaftalar+DATE(TakvimYılı,2,1)-WEEKDAY(DATE(TakvimYılı,2,1),(HaftaBaşlangıcı="Pazartesi")+1)+29</f>
        <v>46076</v>
      </c>
      <c r="C11" s="11">
        <v>46077</v>
      </c>
      <c r="D11" s="11">
        <v>46078</v>
      </c>
      <c r="E11" s="11">
        <v>46079</v>
      </c>
      <c r="F11" s="11">
        <v>46080</v>
      </c>
      <c r="G11" s="11">
        <v>46081</v>
      </c>
      <c r="H11" s="11">
        <v>46082</v>
      </c>
      <c r="I11" s="51" t="s">
        <v>13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12"/>
      <c r="U11" s="12"/>
      <c r="V11" s="12"/>
      <c r="W11" s="12"/>
      <c r="X11" s="12"/>
      <c r="Y11" s="12"/>
      <c r="Z11" s="12"/>
    </row>
    <row r="12" spans="1:26" ht="63.75" customHeight="1">
      <c r="A12" s="21" t="s">
        <v>14</v>
      </c>
      <c r="B12" s="23"/>
      <c r="C12" s="23"/>
      <c r="D12" s="23"/>
      <c r="E12" s="17"/>
      <c r="F12" s="74"/>
      <c r="G12" s="1"/>
      <c r="H12" s="1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</row>
    <row r="13" spans="1:26" ht="27" customHeight="1">
      <c r="A13" s="1"/>
      <c r="B13" s="20">
        <f t="array" ref="B13:C13">GünlerVeHaftalar+DATE(TakvimYılı,2,1)-WEEKDAY(DATE(TakvimYılı,2,1),(HaftaBaşlangıcı="Pazartesi")+1)+36</f>
        <v>46083</v>
      </c>
      <c r="C13" s="20">
        <v>46084</v>
      </c>
      <c r="D13" s="43" t="s">
        <v>4</v>
      </c>
      <c r="E13" s="45"/>
      <c r="F13" s="46"/>
      <c r="G13" s="46"/>
      <c r="H13" s="47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57.75" customHeight="1">
      <c r="A14" s="1"/>
      <c r="B14" s="15"/>
      <c r="C14" s="15"/>
      <c r="D14" s="44"/>
      <c r="E14" s="48"/>
      <c r="F14" s="49"/>
      <c r="G14" s="49"/>
      <c r="H14" s="50"/>
    </row>
    <row r="15" spans="1:26" ht="14.25">
      <c r="A15" s="1"/>
    </row>
    <row r="16" spans="1:26" ht="14.25">
      <c r="A16" s="1"/>
    </row>
    <row r="17" spans="1:1" ht="14.25">
      <c r="A17" s="1"/>
    </row>
    <row r="18" spans="1:1" ht="14.25">
      <c r="A18" s="1"/>
    </row>
    <row r="19" spans="1:1" ht="14.25">
      <c r="A19" s="1"/>
    </row>
    <row r="20" spans="1:1" ht="14.25">
      <c r="A20" s="1"/>
    </row>
    <row r="21" spans="1:1" ht="15.75" customHeight="1">
      <c r="A21" s="1"/>
    </row>
    <row r="22" spans="1:1" ht="15.75" customHeight="1">
      <c r="A22" s="1"/>
    </row>
    <row r="23" spans="1:1" ht="15.75" customHeight="1">
      <c r="A23" s="1"/>
    </row>
    <row r="24" spans="1:1" ht="15.75" customHeight="1">
      <c r="A24" s="1"/>
    </row>
    <row r="25" spans="1:1" ht="15.75" customHeight="1">
      <c r="A25" s="1"/>
    </row>
    <row r="26" spans="1:1" ht="15.75" customHeight="1">
      <c r="A26" s="1"/>
    </row>
    <row r="27" spans="1:1" ht="15.75" customHeight="1">
      <c r="A27" s="1"/>
    </row>
    <row r="28" spans="1:1" ht="15.75" customHeight="1">
      <c r="A28" s="1"/>
    </row>
    <row r="29" spans="1:1" ht="15.75" customHeight="1">
      <c r="A29" s="1"/>
    </row>
    <row r="30" spans="1:1" ht="15.75" customHeight="1">
      <c r="A30" s="1"/>
    </row>
    <row r="31" spans="1:1" ht="15.75" customHeight="1">
      <c r="A31" s="1"/>
    </row>
    <row r="32" spans="1:1" ht="15.75" customHeight="1">
      <c r="A32" s="1"/>
    </row>
    <row r="33" spans="1:1" ht="15.75" customHeight="1">
      <c r="A33" s="1"/>
    </row>
    <row r="34" spans="1:1" ht="15.75" customHeight="1">
      <c r="A34" s="1"/>
    </row>
    <row r="35" spans="1:1" ht="15.75" customHeight="1">
      <c r="A35" s="1"/>
    </row>
    <row r="36" spans="1:1" ht="15.75" customHeight="1">
      <c r="A36" s="1"/>
    </row>
    <row r="37" spans="1:1" ht="15.75" customHeight="1">
      <c r="A37" s="1"/>
    </row>
    <row r="38" spans="1:1" ht="15.75" customHeight="1">
      <c r="A38" s="1"/>
    </row>
    <row r="39" spans="1:1" ht="15.75" customHeight="1">
      <c r="A39" s="1"/>
    </row>
    <row r="40" spans="1:1" ht="15.75" customHeight="1">
      <c r="A40" s="1"/>
    </row>
    <row r="41" spans="1:1" ht="15.75" customHeight="1">
      <c r="A41" s="1"/>
    </row>
    <row r="42" spans="1:1" ht="15.75" customHeight="1">
      <c r="A42" s="1"/>
    </row>
    <row r="43" spans="1:1" ht="15.75" customHeight="1">
      <c r="A43" s="1"/>
    </row>
    <row r="44" spans="1:1" ht="15.75" customHeight="1">
      <c r="A44" s="1"/>
    </row>
    <row r="45" spans="1:1" ht="15.75" customHeight="1">
      <c r="A45" s="1"/>
    </row>
    <row r="46" spans="1:1" ht="15.75" customHeight="1">
      <c r="A46" s="1"/>
    </row>
    <row r="47" spans="1:1" ht="15.75" customHeight="1">
      <c r="A47" s="1"/>
    </row>
    <row r="48" spans="1:1" ht="15.75" customHeight="1">
      <c r="A48" s="1"/>
    </row>
    <row r="49" spans="1:1" ht="15.75" customHeight="1">
      <c r="A49" s="1"/>
    </row>
    <row r="50" spans="1:1" ht="15.75" customHeight="1">
      <c r="A50" s="1"/>
    </row>
    <row r="51" spans="1:1" ht="15.75" customHeight="1">
      <c r="A51" s="1"/>
    </row>
    <row r="52" spans="1:1" ht="15.75" customHeight="1">
      <c r="A52" s="1"/>
    </row>
    <row r="53" spans="1:1" ht="15.75" customHeight="1">
      <c r="A53" s="1"/>
    </row>
    <row r="54" spans="1:1" ht="15.75" customHeight="1">
      <c r="A54" s="1"/>
    </row>
    <row r="55" spans="1:1" ht="15.75" customHeight="1">
      <c r="A55" s="1"/>
    </row>
    <row r="56" spans="1:1" ht="15.75" customHeight="1">
      <c r="A56" s="1"/>
    </row>
    <row r="57" spans="1:1" ht="15.75" customHeight="1">
      <c r="A57" s="1"/>
    </row>
    <row r="58" spans="1:1" ht="15.75" customHeight="1">
      <c r="A58" s="1"/>
    </row>
    <row r="59" spans="1:1" ht="15.75" customHeight="1">
      <c r="A59" s="1"/>
    </row>
    <row r="60" spans="1:1" ht="15.75" customHeight="1">
      <c r="A60" s="1"/>
    </row>
    <row r="61" spans="1:1" ht="15.75" customHeight="1">
      <c r="A61" s="1"/>
    </row>
    <row r="62" spans="1:1" ht="15.75" customHeight="1">
      <c r="A62" s="1"/>
    </row>
    <row r="63" spans="1:1" ht="15.75" customHeight="1">
      <c r="A63" s="1"/>
    </row>
    <row r="64" spans="1:1" ht="15.75" customHeight="1">
      <c r="A64" s="1"/>
    </row>
    <row r="65" spans="1:1" ht="15.75" customHeight="1">
      <c r="A65" s="1"/>
    </row>
    <row r="66" spans="1:1" ht="15.75" customHeight="1">
      <c r="A66" s="1"/>
    </row>
    <row r="67" spans="1:1" ht="15.75" customHeight="1">
      <c r="A67" s="1"/>
    </row>
    <row r="68" spans="1:1" ht="15.75" customHeight="1">
      <c r="A68" s="1"/>
    </row>
    <row r="69" spans="1:1" ht="15.75" customHeight="1">
      <c r="A69" s="1"/>
    </row>
    <row r="70" spans="1:1" ht="15.75" customHeight="1">
      <c r="A70" s="1"/>
    </row>
    <row r="71" spans="1:1" ht="15.75" customHeight="1">
      <c r="A71" s="1"/>
    </row>
    <row r="72" spans="1:1" ht="15.75" customHeight="1">
      <c r="A72" s="1"/>
    </row>
    <row r="73" spans="1:1" ht="15.75" customHeight="1">
      <c r="A73" s="1"/>
    </row>
    <row r="74" spans="1:1" ht="15.75" customHeight="1">
      <c r="A74" s="1"/>
    </row>
    <row r="75" spans="1:1" ht="15.75" customHeight="1">
      <c r="A75" s="1"/>
    </row>
    <row r="76" spans="1:1" ht="15.75" customHeight="1">
      <c r="A76" s="1"/>
    </row>
    <row r="77" spans="1:1" ht="15.75" customHeight="1">
      <c r="A77" s="1"/>
    </row>
    <row r="78" spans="1:1" ht="15.75" customHeight="1">
      <c r="A78" s="1"/>
    </row>
    <row r="79" spans="1:1" ht="15.75" customHeight="1">
      <c r="A79" s="1"/>
    </row>
    <row r="80" spans="1:1" ht="15.75" customHeight="1">
      <c r="A80" s="1"/>
    </row>
    <row r="81" spans="1:1" ht="15.75" customHeight="1">
      <c r="A81" s="1"/>
    </row>
    <row r="82" spans="1:1" ht="15.75" customHeight="1">
      <c r="A82" s="1"/>
    </row>
    <row r="83" spans="1:1" ht="15.75" customHeight="1">
      <c r="A83" s="1"/>
    </row>
    <row r="84" spans="1:1" ht="15.75" customHeight="1">
      <c r="A84" s="1"/>
    </row>
    <row r="85" spans="1:1" ht="15.75" customHeight="1">
      <c r="A85" s="1"/>
    </row>
    <row r="86" spans="1:1" ht="15.75" customHeight="1">
      <c r="A86" s="1"/>
    </row>
    <row r="87" spans="1:1" ht="15.75" customHeight="1">
      <c r="A87" s="1"/>
    </row>
    <row r="88" spans="1:1" ht="15.75" customHeight="1">
      <c r="A88" s="1"/>
    </row>
    <row r="89" spans="1:1" ht="15.75" customHeight="1">
      <c r="A89" s="1"/>
    </row>
    <row r="90" spans="1:1" ht="15.75" customHeight="1">
      <c r="A90" s="1"/>
    </row>
    <row r="91" spans="1:1" ht="15.75" customHeight="1">
      <c r="A91" s="1"/>
    </row>
    <row r="92" spans="1:1" ht="15.75" customHeight="1">
      <c r="A92" s="1"/>
    </row>
    <row r="93" spans="1:1" ht="15.75" customHeight="1">
      <c r="A93" s="1"/>
    </row>
    <row r="94" spans="1:1" ht="15.75" customHeight="1">
      <c r="A94" s="1"/>
    </row>
    <row r="95" spans="1:1" ht="15.75" customHeight="1">
      <c r="A95" s="1"/>
    </row>
    <row r="96" spans="1:1" ht="15.75" customHeight="1">
      <c r="A96" s="1"/>
    </row>
    <row r="97" spans="1:1" ht="15.75" customHeight="1">
      <c r="A97" s="1"/>
    </row>
    <row r="98" spans="1:1" ht="15.75" customHeight="1">
      <c r="A98" s="1"/>
    </row>
    <row r="99" spans="1:1" ht="15.75" customHeight="1">
      <c r="A99" s="1"/>
    </row>
    <row r="100" spans="1:1" ht="15.75" customHeight="1">
      <c r="A100" s="1"/>
    </row>
    <row r="101" spans="1:1" ht="15.75" customHeight="1">
      <c r="A101" s="1"/>
    </row>
    <row r="102" spans="1:1" ht="15.75" customHeight="1">
      <c r="A102" s="1"/>
    </row>
    <row r="103" spans="1:1" ht="15.75" customHeight="1">
      <c r="A103" s="1"/>
    </row>
    <row r="104" spans="1:1" ht="15.75" customHeight="1">
      <c r="A104" s="1"/>
    </row>
    <row r="105" spans="1:1" ht="15.75" customHeight="1">
      <c r="A105" s="1"/>
    </row>
    <row r="106" spans="1:1" ht="15.75" customHeight="1">
      <c r="A106" s="1"/>
    </row>
    <row r="107" spans="1:1" ht="15.75" customHeight="1">
      <c r="A107" s="1"/>
    </row>
    <row r="108" spans="1:1" ht="15.75" customHeight="1">
      <c r="A108" s="1"/>
    </row>
    <row r="109" spans="1:1" ht="15.75" customHeight="1">
      <c r="A109" s="1"/>
    </row>
    <row r="110" spans="1:1" ht="15.75" customHeight="1">
      <c r="A110" s="1"/>
    </row>
    <row r="111" spans="1:1" ht="15.75" customHeight="1">
      <c r="A111" s="1"/>
    </row>
    <row r="112" spans="1:1" ht="15.75" customHeight="1">
      <c r="A112" s="1"/>
    </row>
    <row r="113" spans="1:1" ht="15.75" customHeight="1">
      <c r="A113" s="1"/>
    </row>
    <row r="114" spans="1:1" ht="15.75" customHeight="1">
      <c r="A114" s="1"/>
    </row>
    <row r="115" spans="1:1" ht="15.75" customHeight="1">
      <c r="A115" s="1"/>
    </row>
    <row r="116" spans="1:1" ht="15.75" customHeight="1">
      <c r="A116" s="1"/>
    </row>
    <row r="117" spans="1:1" ht="15.75" customHeight="1">
      <c r="A117" s="1"/>
    </row>
    <row r="118" spans="1:1" ht="15.75" customHeight="1">
      <c r="A118" s="1"/>
    </row>
    <row r="119" spans="1:1" ht="15.75" customHeight="1">
      <c r="A119" s="1"/>
    </row>
    <row r="120" spans="1:1" ht="15.75" customHeight="1">
      <c r="A120" s="1"/>
    </row>
    <row r="121" spans="1:1" ht="15.75" customHeight="1">
      <c r="A121" s="1"/>
    </row>
    <row r="122" spans="1:1" ht="15.75" customHeight="1">
      <c r="A122" s="1"/>
    </row>
    <row r="123" spans="1:1" ht="15.75" customHeight="1">
      <c r="A123" s="1"/>
    </row>
    <row r="124" spans="1:1" ht="15.75" customHeight="1">
      <c r="A124" s="1"/>
    </row>
    <row r="125" spans="1:1" ht="15.75" customHeight="1">
      <c r="A125" s="1"/>
    </row>
    <row r="126" spans="1:1" ht="15.75" customHeight="1">
      <c r="A126" s="1"/>
    </row>
    <row r="127" spans="1:1" ht="15.75" customHeight="1">
      <c r="A127" s="1"/>
    </row>
    <row r="128" spans="1:1" ht="15.75" customHeight="1">
      <c r="A128" s="1"/>
    </row>
    <row r="129" spans="1:1" ht="15.75" customHeight="1">
      <c r="A129" s="1"/>
    </row>
    <row r="130" spans="1:1" ht="15.75" customHeight="1">
      <c r="A130" s="1"/>
    </row>
    <row r="131" spans="1:1" ht="15.75" customHeight="1">
      <c r="A131" s="1"/>
    </row>
    <row r="132" spans="1:1" ht="15.75" customHeight="1">
      <c r="A132" s="1"/>
    </row>
    <row r="133" spans="1:1" ht="15.75" customHeight="1">
      <c r="A133" s="1"/>
    </row>
    <row r="134" spans="1:1" ht="15.75" customHeight="1">
      <c r="A134" s="1"/>
    </row>
    <row r="135" spans="1:1" ht="15.75" customHeight="1">
      <c r="A135" s="1"/>
    </row>
    <row r="136" spans="1:1" ht="15.75" customHeight="1">
      <c r="A136" s="1"/>
    </row>
    <row r="137" spans="1:1" ht="15.75" customHeight="1">
      <c r="A137" s="1"/>
    </row>
    <row r="138" spans="1:1" ht="15.75" customHeight="1">
      <c r="A138" s="1"/>
    </row>
    <row r="139" spans="1:1" ht="15.75" customHeight="1">
      <c r="A139" s="1"/>
    </row>
    <row r="140" spans="1:1" ht="15.75" customHeight="1">
      <c r="A140" s="1"/>
    </row>
    <row r="141" spans="1:1" ht="15.75" customHeight="1">
      <c r="A141" s="1"/>
    </row>
    <row r="142" spans="1:1" ht="15.75" customHeight="1">
      <c r="A142" s="1"/>
    </row>
    <row r="143" spans="1:1" ht="15.75" customHeight="1">
      <c r="A143" s="1"/>
    </row>
    <row r="144" spans="1:1" ht="15.75" customHeight="1">
      <c r="A144" s="1"/>
    </row>
    <row r="145" spans="1:1" ht="15.75" customHeight="1">
      <c r="A145" s="1"/>
    </row>
    <row r="146" spans="1:1" ht="15.75" customHeight="1">
      <c r="A146" s="1"/>
    </row>
    <row r="147" spans="1:1" ht="15.75" customHeight="1">
      <c r="A147" s="1"/>
    </row>
    <row r="148" spans="1:1" ht="15.75" customHeight="1">
      <c r="A148" s="1"/>
    </row>
    <row r="149" spans="1:1" ht="15.75" customHeight="1">
      <c r="A149" s="1"/>
    </row>
    <row r="150" spans="1:1" ht="15.75" customHeight="1">
      <c r="A150" s="1"/>
    </row>
    <row r="151" spans="1:1" ht="15.75" customHeight="1">
      <c r="A151" s="1"/>
    </row>
    <row r="152" spans="1:1" ht="15.75" customHeight="1">
      <c r="A152" s="1"/>
    </row>
    <row r="153" spans="1:1" ht="15.75" customHeight="1">
      <c r="A153" s="1"/>
    </row>
    <row r="154" spans="1:1" ht="15.75" customHeight="1">
      <c r="A154" s="1"/>
    </row>
    <row r="155" spans="1:1" ht="15.75" customHeight="1">
      <c r="A155" s="1"/>
    </row>
    <row r="156" spans="1:1" ht="15.75" customHeight="1">
      <c r="A156" s="1"/>
    </row>
    <row r="157" spans="1:1" ht="15.75" customHeight="1">
      <c r="A157" s="1"/>
    </row>
    <row r="158" spans="1:1" ht="15.75" customHeight="1">
      <c r="A158" s="1"/>
    </row>
    <row r="159" spans="1:1" ht="15.75" customHeight="1">
      <c r="A159" s="1"/>
    </row>
    <row r="160" spans="1:1" ht="15.75" customHeight="1">
      <c r="A160" s="1"/>
    </row>
    <row r="161" spans="1:1" ht="15.75" customHeight="1">
      <c r="A161" s="1"/>
    </row>
    <row r="162" spans="1:1" ht="15.75" customHeight="1">
      <c r="A162" s="1"/>
    </row>
    <row r="163" spans="1:1" ht="15.75" customHeight="1">
      <c r="A163" s="1"/>
    </row>
    <row r="164" spans="1:1" ht="15.75" customHeight="1">
      <c r="A164" s="1"/>
    </row>
    <row r="165" spans="1:1" ht="15.75" customHeight="1">
      <c r="A165" s="1"/>
    </row>
    <row r="166" spans="1:1" ht="15.75" customHeight="1">
      <c r="A166" s="1"/>
    </row>
    <row r="167" spans="1:1" ht="15.75" customHeight="1">
      <c r="A167" s="1"/>
    </row>
    <row r="168" spans="1:1" ht="15.75" customHeight="1">
      <c r="A168" s="1"/>
    </row>
    <row r="169" spans="1:1" ht="15.75" customHeight="1">
      <c r="A169" s="1"/>
    </row>
    <row r="170" spans="1:1" ht="15.75" customHeight="1">
      <c r="A170" s="1"/>
    </row>
    <row r="171" spans="1:1" ht="15.75" customHeight="1">
      <c r="A171" s="1"/>
    </row>
    <row r="172" spans="1:1" ht="15.75" customHeight="1">
      <c r="A172" s="1"/>
    </row>
    <row r="173" spans="1:1" ht="15.75" customHeight="1">
      <c r="A173" s="1"/>
    </row>
    <row r="174" spans="1:1" ht="15.75" customHeight="1">
      <c r="A174" s="1"/>
    </row>
    <row r="175" spans="1:1" ht="15.75" customHeight="1">
      <c r="A175" s="1"/>
    </row>
    <row r="176" spans="1:1" ht="15.75" customHeight="1">
      <c r="A176" s="1"/>
    </row>
    <row r="177" spans="1:1" ht="15.75" customHeight="1">
      <c r="A177" s="1"/>
    </row>
    <row r="178" spans="1:1" ht="15.75" customHeight="1">
      <c r="A178" s="1"/>
    </row>
    <row r="179" spans="1:1" ht="15.75" customHeight="1">
      <c r="A179" s="1"/>
    </row>
    <row r="180" spans="1:1" ht="15.75" customHeight="1">
      <c r="A180" s="1"/>
    </row>
    <row r="181" spans="1:1" ht="15.75" customHeight="1">
      <c r="A181" s="1"/>
    </row>
    <row r="182" spans="1:1" ht="15.75" customHeight="1">
      <c r="A182" s="1"/>
    </row>
    <row r="183" spans="1:1" ht="15.75" customHeight="1">
      <c r="A183" s="1"/>
    </row>
    <row r="184" spans="1:1" ht="15.75" customHeight="1">
      <c r="A184" s="1"/>
    </row>
    <row r="185" spans="1:1" ht="15.75" customHeight="1">
      <c r="A185" s="1"/>
    </row>
    <row r="186" spans="1:1" ht="15.75" customHeight="1">
      <c r="A186" s="1"/>
    </row>
    <row r="187" spans="1:1" ht="15.75" customHeight="1">
      <c r="A187" s="1"/>
    </row>
    <row r="188" spans="1:1" ht="15.75" customHeight="1">
      <c r="A188" s="1"/>
    </row>
    <row r="189" spans="1:1" ht="15.75" customHeight="1">
      <c r="A189" s="1"/>
    </row>
    <row r="190" spans="1:1" ht="15.75" customHeight="1">
      <c r="A190" s="1"/>
    </row>
    <row r="191" spans="1:1" ht="15.75" customHeight="1">
      <c r="A191" s="1"/>
    </row>
    <row r="192" spans="1:1" ht="15.75" customHeight="1">
      <c r="A192" s="1"/>
    </row>
    <row r="193" spans="1:1" ht="15.75" customHeight="1">
      <c r="A193" s="1"/>
    </row>
    <row r="194" spans="1:1" ht="15.75" customHeight="1">
      <c r="A194" s="1"/>
    </row>
    <row r="195" spans="1:1" ht="15.75" customHeight="1">
      <c r="A195" s="1"/>
    </row>
    <row r="196" spans="1:1" ht="15.75" customHeight="1">
      <c r="A196" s="1"/>
    </row>
    <row r="197" spans="1:1" ht="15.75" customHeight="1">
      <c r="A197" s="1"/>
    </row>
    <row r="198" spans="1:1" ht="15.75" customHeight="1">
      <c r="A198" s="1"/>
    </row>
    <row r="199" spans="1:1" ht="15.75" customHeight="1">
      <c r="A199" s="1"/>
    </row>
    <row r="200" spans="1:1" ht="15.75" customHeight="1">
      <c r="A200" s="1"/>
    </row>
    <row r="201" spans="1:1" ht="15.75" customHeight="1">
      <c r="A201" s="1"/>
    </row>
    <row r="202" spans="1:1" ht="15.75" customHeight="1">
      <c r="A202" s="1"/>
    </row>
    <row r="203" spans="1:1" ht="15.75" customHeight="1">
      <c r="A203" s="1"/>
    </row>
    <row r="204" spans="1:1" ht="15.75" customHeight="1">
      <c r="A204" s="1"/>
    </row>
    <row r="205" spans="1:1" ht="15.75" customHeight="1">
      <c r="A205" s="1"/>
    </row>
    <row r="206" spans="1:1" ht="15.75" customHeight="1">
      <c r="A206" s="1"/>
    </row>
    <row r="207" spans="1:1" ht="15.75" customHeight="1">
      <c r="A207" s="1"/>
    </row>
    <row r="208" spans="1:1" ht="15.75" customHeight="1">
      <c r="A208" s="1"/>
    </row>
    <row r="209" spans="1:1" ht="15.75" customHeight="1">
      <c r="A209" s="1"/>
    </row>
    <row r="210" spans="1:1" ht="15.75" customHeight="1">
      <c r="A210" s="1"/>
    </row>
    <row r="211" spans="1:1" ht="15.75" customHeight="1">
      <c r="A211" s="1"/>
    </row>
    <row r="212" spans="1:1" ht="15.75" customHeight="1">
      <c r="A212" s="1"/>
    </row>
    <row r="213" spans="1:1" ht="15.75" customHeight="1">
      <c r="A213" s="1"/>
    </row>
    <row r="214" spans="1:1" ht="15.75" customHeight="1">
      <c r="A214" s="1"/>
    </row>
    <row r="215" spans="1:1" ht="15.75" customHeight="1">
      <c r="A215" s="1"/>
    </row>
    <row r="216" spans="1:1" ht="15.75" customHeight="1">
      <c r="A216" s="1"/>
    </row>
    <row r="217" spans="1:1" ht="15.75" customHeight="1">
      <c r="A217" s="1"/>
    </row>
    <row r="218" spans="1:1" ht="15.75" customHeight="1">
      <c r="A218" s="1"/>
    </row>
    <row r="219" spans="1:1" ht="15.75" customHeight="1">
      <c r="A219" s="1"/>
    </row>
    <row r="220" spans="1:1" ht="15.75" customHeight="1">
      <c r="A220" s="1"/>
    </row>
    <row r="221" spans="1:1" ht="15.75" customHeight="1">
      <c r="A221" s="1"/>
    </row>
    <row r="222" spans="1:1" ht="15.75" customHeight="1">
      <c r="A222" s="1"/>
    </row>
    <row r="223" spans="1:1" ht="15.75" customHeight="1">
      <c r="A223" s="1"/>
    </row>
    <row r="224" spans="1:1" ht="15.75" customHeight="1">
      <c r="A224" s="1"/>
    </row>
    <row r="225" spans="1:1" ht="15.75" customHeight="1">
      <c r="A225" s="1"/>
    </row>
    <row r="226" spans="1:1" ht="15.75" customHeight="1">
      <c r="A226" s="1"/>
    </row>
    <row r="227" spans="1:1" ht="15.75" customHeight="1">
      <c r="A227" s="1"/>
    </row>
    <row r="228" spans="1:1" ht="15.75" customHeight="1">
      <c r="A228" s="1"/>
    </row>
    <row r="229" spans="1:1" ht="15.75" customHeight="1">
      <c r="A229" s="1"/>
    </row>
    <row r="230" spans="1:1" ht="15.75" customHeight="1">
      <c r="A230" s="1"/>
    </row>
    <row r="231" spans="1:1" ht="15.75" customHeight="1">
      <c r="A231" s="1"/>
    </row>
    <row r="232" spans="1:1" ht="15.75" customHeight="1">
      <c r="A232" s="1"/>
    </row>
    <row r="233" spans="1:1" ht="15.75" customHeight="1">
      <c r="A233" s="1"/>
    </row>
    <row r="234" spans="1:1" ht="15.75" customHeight="1">
      <c r="A234" s="1"/>
    </row>
    <row r="235" spans="1:1" ht="15.75" customHeight="1">
      <c r="A235" s="1"/>
    </row>
    <row r="236" spans="1:1" ht="15.75" customHeight="1">
      <c r="A236" s="1"/>
    </row>
    <row r="237" spans="1:1" ht="15.75" customHeight="1">
      <c r="A237" s="1"/>
    </row>
    <row r="238" spans="1:1" ht="15.75" customHeight="1">
      <c r="A238" s="1"/>
    </row>
    <row r="239" spans="1:1" ht="15.75" customHeight="1">
      <c r="A239" s="1"/>
    </row>
    <row r="240" spans="1:1" ht="15.75" customHeight="1">
      <c r="A240" s="1"/>
    </row>
    <row r="241" spans="1:1" ht="15.75" customHeight="1">
      <c r="A241" s="1"/>
    </row>
    <row r="242" spans="1:1" ht="15.75" customHeight="1">
      <c r="A242" s="1"/>
    </row>
    <row r="243" spans="1:1" ht="15.75" customHeight="1">
      <c r="A243" s="1"/>
    </row>
    <row r="244" spans="1:1" ht="15.75" customHeight="1">
      <c r="A244" s="1"/>
    </row>
    <row r="245" spans="1:1" ht="15.75" customHeight="1">
      <c r="A245" s="1"/>
    </row>
    <row r="246" spans="1:1" ht="15.75" customHeight="1">
      <c r="A246" s="1"/>
    </row>
    <row r="247" spans="1:1" ht="15.75" customHeight="1">
      <c r="A247" s="1"/>
    </row>
    <row r="248" spans="1:1" ht="15.75" customHeight="1">
      <c r="A248" s="1"/>
    </row>
    <row r="249" spans="1:1" ht="15.75" customHeight="1">
      <c r="A249" s="1"/>
    </row>
    <row r="250" spans="1:1" ht="15.75" customHeight="1">
      <c r="A250" s="1"/>
    </row>
    <row r="251" spans="1:1" ht="15.75" customHeight="1">
      <c r="A251" s="1"/>
    </row>
    <row r="252" spans="1:1" ht="15.75" customHeight="1">
      <c r="A252" s="1"/>
    </row>
    <row r="253" spans="1:1" ht="15.75" customHeight="1">
      <c r="A253" s="1"/>
    </row>
    <row r="254" spans="1:1" ht="15.75" customHeight="1">
      <c r="A254" s="1"/>
    </row>
    <row r="255" spans="1:1" ht="15.75" customHeight="1">
      <c r="A255" s="1"/>
    </row>
    <row r="256" spans="1:1" ht="15.75" customHeight="1">
      <c r="A256" s="1"/>
    </row>
    <row r="257" spans="1:1" ht="15.75" customHeight="1">
      <c r="A257" s="1"/>
    </row>
    <row r="258" spans="1:1" ht="15.75" customHeight="1">
      <c r="A258" s="1"/>
    </row>
    <row r="259" spans="1:1" ht="15.75" customHeight="1">
      <c r="A259" s="1"/>
    </row>
    <row r="260" spans="1:1" ht="15.75" customHeight="1">
      <c r="A260" s="1"/>
    </row>
    <row r="261" spans="1:1" ht="15.75" customHeight="1">
      <c r="A261" s="1"/>
    </row>
    <row r="262" spans="1:1" ht="15.75" customHeight="1">
      <c r="A262" s="1"/>
    </row>
    <row r="263" spans="1:1" ht="15.75" customHeight="1">
      <c r="A263" s="1"/>
    </row>
    <row r="264" spans="1:1" ht="15.75" customHeight="1">
      <c r="A264" s="1"/>
    </row>
    <row r="265" spans="1:1" ht="15.75" customHeight="1">
      <c r="A265" s="1"/>
    </row>
    <row r="266" spans="1:1" ht="15.75" customHeight="1">
      <c r="A266" s="1"/>
    </row>
    <row r="267" spans="1:1" ht="15.75" customHeight="1">
      <c r="A267" s="1"/>
    </row>
    <row r="268" spans="1:1" ht="15.75" customHeight="1">
      <c r="A268" s="1"/>
    </row>
    <row r="269" spans="1:1" ht="15.75" customHeight="1">
      <c r="A269" s="1"/>
    </row>
    <row r="270" spans="1:1" ht="15.75" customHeight="1">
      <c r="A270" s="1"/>
    </row>
    <row r="271" spans="1:1" ht="15.75" customHeight="1">
      <c r="A271" s="1"/>
    </row>
    <row r="272" spans="1:1" ht="15.75" customHeight="1">
      <c r="A272" s="1"/>
    </row>
    <row r="273" spans="1:1" ht="15.75" customHeight="1">
      <c r="A273" s="1"/>
    </row>
    <row r="274" spans="1:1" ht="15.75" customHeight="1">
      <c r="A274" s="1"/>
    </row>
    <row r="275" spans="1:1" ht="15.75" customHeight="1">
      <c r="A275" s="1"/>
    </row>
    <row r="276" spans="1:1" ht="15.75" customHeight="1">
      <c r="A276" s="1"/>
    </row>
    <row r="277" spans="1:1" ht="15.75" customHeight="1">
      <c r="A277" s="1"/>
    </row>
    <row r="278" spans="1:1" ht="15.75" customHeight="1">
      <c r="A278" s="1"/>
    </row>
    <row r="279" spans="1:1" ht="15.75" customHeight="1">
      <c r="A279" s="1"/>
    </row>
    <row r="280" spans="1:1" ht="15.75" customHeight="1">
      <c r="A280" s="1"/>
    </row>
    <row r="281" spans="1:1" ht="15.75" customHeight="1">
      <c r="A281" s="1"/>
    </row>
    <row r="282" spans="1:1" ht="15.75" customHeight="1">
      <c r="A282" s="1"/>
    </row>
    <row r="283" spans="1:1" ht="15.75" customHeight="1">
      <c r="A283" s="1"/>
    </row>
    <row r="284" spans="1:1" ht="15.75" customHeight="1">
      <c r="A284" s="1"/>
    </row>
    <row r="285" spans="1:1" ht="15.75" customHeight="1">
      <c r="A285" s="1"/>
    </row>
    <row r="286" spans="1:1" ht="15.75" customHeight="1">
      <c r="A286" s="1"/>
    </row>
    <row r="287" spans="1:1" ht="15.75" customHeight="1">
      <c r="A287" s="1"/>
    </row>
    <row r="288" spans="1:1" ht="15.75" customHeight="1">
      <c r="A288" s="1"/>
    </row>
    <row r="289" spans="1:1" ht="15.75" customHeight="1">
      <c r="A289" s="1"/>
    </row>
    <row r="290" spans="1:1" ht="15.75" customHeight="1">
      <c r="A290" s="1"/>
    </row>
    <row r="291" spans="1:1" ht="15.75" customHeight="1">
      <c r="A291" s="1"/>
    </row>
    <row r="292" spans="1:1" ht="15.75" customHeight="1">
      <c r="A292" s="1"/>
    </row>
    <row r="293" spans="1:1" ht="15.75" customHeight="1">
      <c r="A293" s="1"/>
    </row>
    <row r="294" spans="1:1" ht="15.75" customHeight="1">
      <c r="A294" s="1"/>
    </row>
    <row r="295" spans="1:1" ht="15.75" customHeight="1">
      <c r="A295" s="1"/>
    </row>
    <row r="296" spans="1:1" ht="15.75" customHeight="1">
      <c r="A296" s="1"/>
    </row>
    <row r="297" spans="1:1" ht="15.75" customHeight="1">
      <c r="A297" s="1"/>
    </row>
    <row r="298" spans="1:1" ht="15.75" customHeight="1">
      <c r="A298" s="1"/>
    </row>
    <row r="299" spans="1:1" ht="15.75" customHeight="1">
      <c r="A299" s="1"/>
    </row>
    <row r="300" spans="1:1" ht="15.75" customHeight="1">
      <c r="A300" s="1"/>
    </row>
    <row r="301" spans="1:1" ht="15.75" customHeight="1">
      <c r="A301" s="1"/>
    </row>
    <row r="302" spans="1:1" ht="15.75" customHeight="1">
      <c r="A302" s="1"/>
    </row>
    <row r="303" spans="1:1" ht="15.75" customHeight="1">
      <c r="A303" s="1"/>
    </row>
    <row r="304" spans="1:1" ht="15.75" customHeight="1">
      <c r="A304" s="1"/>
    </row>
    <row r="305" spans="1:1" ht="15.75" customHeight="1">
      <c r="A305" s="1"/>
    </row>
    <row r="306" spans="1:1" ht="15.75" customHeight="1">
      <c r="A306" s="1"/>
    </row>
    <row r="307" spans="1:1" ht="15.75" customHeight="1">
      <c r="A307" s="1"/>
    </row>
    <row r="308" spans="1:1" ht="15.75" customHeight="1">
      <c r="A308" s="1"/>
    </row>
    <row r="309" spans="1:1" ht="15.75" customHeight="1">
      <c r="A309" s="1"/>
    </row>
    <row r="310" spans="1:1" ht="15.75" customHeight="1">
      <c r="A310" s="1"/>
    </row>
    <row r="311" spans="1:1" ht="15.75" customHeight="1">
      <c r="A311" s="1"/>
    </row>
    <row r="312" spans="1:1" ht="15.75" customHeight="1">
      <c r="A312" s="1"/>
    </row>
    <row r="313" spans="1:1" ht="15.75" customHeight="1">
      <c r="A313" s="1"/>
    </row>
    <row r="314" spans="1:1" ht="15.75" customHeight="1">
      <c r="A314" s="1"/>
    </row>
    <row r="315" spans="1:1" ht="15.75" customHeight="1">
      <c r="A315" s="1"/>
    </row>
    <row r="316" spans="1:1" ht="15.75" customHeight="1">
      <c r="A316" s="1"/>
    </row>
    <row r="317" spans="1:1" ht="15.75" customHeight="1">
      <c r="A317" s="1"/>
    </row>
    <row r="318" spans="1:1" ht="15.75" customHeight="1">
      <c r="A318" s="1"/>
    </row>
    <row r="319" spans="1:1" ht="15.75" customHeight="1">
      <c r="A319" s="1"/>
    </row>
    <row r="320" spans="1:1" ht="15.75" customHeight="1">
      <c r="A320" s="1"/>
    </row>
    <row r="321" spans="1:1" ht="15.75" customHeight="1">
      <c r="A321" s="1"/>
    </row>
    <row r="322" spans="1:1" ht="15.75" customHeight="1">
      <c r="A322" s="1"/>
    </row>
    <row r="323" spans="1:1" ht="15.75" customHeight="1">
      <c r="A323" s="1"/>
    </row>
    <row r="324" spans="1:1" ht="15.75" customHeight="1">
      <c r="A324" s="1"/>
    </row>
    <row r="325" spans="1:1" ht="15.75" customHeight="1">
      <c r="A325" s="1"/>
    </row>
    <row r="326" spans="1:1" ht="15.75" customHeight="1">
      <c r="A326" s="1"/>
    </row>
    <row r="327" spans="1:1" ht="15.75" customHeight="1">
      <c r="A327" s="1"/>
    </row>
    <row r="328" spans="1:1" ht="15.75" customHeight="1">
      <c r="A328" s="1"/>
    </row>
    <row r="329" spans="1:1" ht="15.75" customHeight="1">
      <c r="A329" s="1"/>
    </row>
    <row r="330" spans="1:1" ht="15.75" customHeight="1">
      <c r="A330" s="1"/>
    </row>
    <row r="331" spans="1:1" ht="15.75" customHeight="1">
      <c r="A331" s="1"/>
    </row>
    <row r="332" spans="1:1" ht="15.75" customHeight="1">
      <c r="A332" s="1"/>
    </row>
    <row r="333" spans="1:1" ht="15.75" customHeight="1">
      <c r="A333" s="1"/>
    </row>
    <row r="334" spans="1:1" ht="15.75" customHeight="1">
      <c r="A334" s="1"/>
    </row>
    <row r="335" spans="1:1" ht="15.75" customHeight="1">
      <c r="A335" s="1"/>
    </row>
    <row r="336" spans="1:1" ht="15.75" customHeight="1">
      <c r="A336" s="1"/>
    </row>
    <row r="337" spans="1:1" ht="15.75" customHeight="1">
      <c r="A337" s="1"/>
    </row>
    <row r="338" spans="1:1" ht="15.75" customHeight="1">
      <c r="A338" s="1"/>
    </row>
    <row r="339" spans="1:1" ht="15.75" customHeight="1">
      <c r="A339" s="1"/>
    </row>
    <row r="340" spans="1:1" ht="15.75" customHeight="1">
      <c r="A340" s="1"/>
    </row>
    <row r="341" spans="1:1" ht="15.75" customHeight="1">
      <c r="A341" s="1"/>
    </row>
    <row r="342" spans="1:1" ht="15.75" customHeight="1">
      <c r="A342" s="1"/>
    </row>
    <row r="343" spans="1:1" ht="15.75" customHeight="1">
      <c r="A343" s="1"/>
    </row>
    <row r="344" spans="1:1" ht="15.75" customHeight="1">
      <c r="A344" s="1"/>
    </row>
    <row r="345" spans="1:1" ht="15.75" customHeight="1">
      <c r="A345" s="1"/>
    </row>
    <row r="346" spans="1:1" ht="15.75" customHeight="1">
      <c r="A346" s="1"/>
    </row>
    <row r="347" spans="1:1" ht="15.75" customHeight="1">
      <c r="A347" s="1"/>
    </row>
    <row r="348" spans="1:1" ht="15.75" customHeight="1">
      <c r="A348" s="1"/>
    </row>
    <row r="349" spans="1:1" ht="15.75" customHeight="1">
      <c r="A349" s="1"/>
    </row>
    <row r="350" spans="1:1" ht="15.75" customHeight="1">
      <c r="A350" s="1"/>
    </row>
    <row r="351" spans="1:1" ht="15.75" customHeight="1">
      <c r="A351" s="1"/>
    </row>
    <row r="352" spans="1:1" ht="15.75" customHeight="1">
      <c r="A352" s="1"/>
    </row>
    <row r="353" spans="1:1" ht="15.75" customHeight="1">
      <c r="A353" s="1"/>
    </row>
    <row r="354" spans="1:1" ht="15.75" customHeight="1">
      <c r="A354" s="1"/>
    </row>
    <row r="355" spans="1:1" ht="15.75" customHeight="1">
      <c r="A355" s="1"/>
    </row>
    <row r="356" spans="1:1" ht="15.75" customHeight="1">
      <c r="A356" s="1"/>
    </row>
    <row r="357" spans="1:1" ht="15.75" customHeight="1">
      <c r="A357" s="1"/>
    </row>
    <row r="358" spans="1:1" ht="15.75" customHeight="1">
      <c r="A358" s="1"/>
    </row>
    <row r="359" spans="1:1" ht="15.75" customHeight="1">
      <c r="A359" s="1"/>
    </row>
    <row r="360" spans="1:1" ht="15.75" customHeight="1">
      <c r="A360" s="1"/>
    </row>
    <row r="361" spans="1:1" ht="15.75" customHeight="1">
      <c r="A361" s="1"/>
    </row>
    <row r="362" spans="1:1" ht="15.75" customHeight="1">
      <c r="A362" s="1"/>
    </row>
    <row r="363" spans="1:1" ht="15.75" customHeight="1">
      <c r="A363" s="1"/>
    </row>
    <row r="364" spans="1:1" ht="15.75" customHeight="1">
      <c r="A364" s="1"/>
    </row>
    <row r="365" spans="1:1" ht="15.75" customHeight="1">
      <c r="A365" s="1"/>
    </row>
    <row r="366" spans="1:1" ht="15.75" customHeight="1">
      <c r="A366" s="1"/>
    </row>
    <row r="367" spans="1:1" ht="15.75" customHeight="1">
      <c r="A367" s="1"/>
    </row>
    <row r="368" spans="1:1" ht="15.75" customHeight="1">
      <c r="A368" s="1"/>
    </row>
    <row r="369" spans="1:1" ht="15.75" customHeight="1">
      <c r="A369" s="1"/>
    </row>
    <row r="370" spans="1:1" ht="15.75" customHeight="1">
      <c r="A370" s="1"/>
    </row>
    <row r="371" spans="1:1" ht="15.75" customHeight="1">
      <c r="A371" s="1"/>
    </row>
    <row r="372" spans="1:1" ht="15.75" customHeight="1">
      <c r="A372" s="1"/>
    </row>
    <row r="373" spans="1:1" ht="15.75" customHeight="1">
      <c r="A373" s="1"/>
    </row>
    <row r="374" spans="1:1" ht="15.75" customHeight="1">
      <c r="A374" s="1"/>
    </row>
    <row r="375" spans="1:1" ht="15.75" customHeight="1">
      <c r="A375" s="1"/>
    </row>
    <row r="376" spans="1:1" ht="15.75" customHeight="1">
      <c r="A376" s="1"/>
    </row>
    <row r="377" spans="1:1" ht="15.75" customHeight="1">
      <c r="A377" s="1"/>
    </row>
    <row r="378" spans="1:1" ht="15.75" customHeight="1">
      <c r="A378" s="1"/>
    </row>
    <row r="379" spans="1:1" ht="15.75" customHeight="1">
      <c r="A379" s="1"/>
    </row>
    <row r="380" spans="1:1" ht="15.75" customHeight="1">
      <c r="A380" s="1"/>
    </row>
    <row r="381" spans="1:1" ht="15.75" customHeight="1">
      <c r="A381" s="1"/>
    </row>
    <row r="382" spans="1:1" ht="15.75" customHeight="1">
      <c r="A382" s="1"/>
    </row>
    <row r="383" spans="1:1" ht="15.75" customHeight="1">
      <c r="A383" s="1"/>
    </row>
    <row r="384" spans="1:1" ht="15.75" customHeight="1">
      <c r="A384" s="1"/>
    </row>
    <row r="385" spans="1:1" ht="15.75" customHeight="1">
      <c r="A385" s="1"/>
    </row>
    <row r="386" spans="1:1" ht="15.75" customHeight="1">
      <c r="A386" s="1"/>
    </row>
    <row r="387" spans="1:1" ht="15.75" customHeight="1">
      <c r="A387" s="1"/>
    </row>
    <row r="388" spans="1:1" ht="15.75" customHeight="1">
      <c r="A388" s="1"/>
    </row>
    <row r="389" spans="1:1" ht="15.75" customHeight="1">
      <c r="A389" s="1"/>
    </row>
    <row r="390" spans="1:1" ht="15.75" customHeight="1">
      <c r="A390" s="1"/>
    </row>
    <row r="391" spans="1:1" ht="15.75" customHeight="1">
      <c r="A391" s="1"/>
    </row>
    <row r="392" spans="1:1" ht="15.75" customHeight="1">
      <c r="A392" s="1"/>
    </row>
    <row r="393" spans="1:1" ht="15.75" customHeight="1">
      <c r="A393" s="1"/>
    </row>
    <row r="394" spans="1:1" ht="15.75" customHeight="1">
      <c r="A394" s="1"/>
    </row>
    <row r="395" spans="1:1" ht="15.75" customHeight="1">
      <c r="A395" s="1"/>
    </row>
    <row r="396" spans="1:1" ht="15.75" customHeight="1">
      <c r="A396" s="1"/>
    </row>
    <row r="397" spans="1:1" ht="15.75" customHeight="1">
      <c r="A397" s="1"/>
    </row>
    <row r="398" spans="1:1" ht="15.75" customHeight="1">
      <c r="A398" s="1"/>
    </row>
    <row r="399" spans="1:1" ht="15.75" customHeight="1">
      <c r="A399" s="1"/>
    </row>
    <row r="400" spans="1:1" ht="15.75" customHeight="1">
      <c r="A400" s="1"/>
    </row>
    <row r="401" spans="1:1" ht="15.75" customHeight="1">
      <c r="A401" s="1"/>
    </row>
    <row r="402" spans="1:1" ht="15.75" customHeight="1">
      <c r="A402" s="1"/>
    </row>
    <row r="403" spans="1:1" ht="15.75" customHeight="1">
      <c r="A403" s="1"/>
    </row>
    <row r="404" spans="1:1" ht="15.75" customHeight="1">
      <c r="A404" s="1"/>
    </row>
    <row r="405" spans="1:1" ht="15.75" customHeight="1">
      <c r="A405" s="1"/>
    </row>
    <row r="406" spans="1:1" ht="15.75" customHeight="1">
      <c r="A406" s="1"/>
    </row>
    <row r="407" spans="1:1" ht="15.75" customHeight="1">
      <c r="A407" s="1"/>
    </row>
    <row r="408" spans="1:1" ht="15.75" customHeight="1">
      <c r="A408" s="1"/>
    </row>
    <row r="409" spans="1:1" ht="15.75" customHeight="1">
      <c r="A409" s="1"/>
    </row>
    <row r="410" spans="1:1" ht="15.75" customHeight="1">
      <c r="A410" s="1"/>
    </row>
    <row r="411" spans="1:1" ht="15.75" customHeight="1">
      <c r="A411" s="1"/>
    </row>
    <row r="412" spans="1:1" ht="15.75" customHeight="1">
      <c r="A412" s="1"/>
    </row>
    <row r="413" spans="1:1" ht="15.75" customHeight="1">
      <c r="A413" s="1"/>
    </row>
    <row r="414" spans="1:1" ht="15.75" customHeight="1">
      <c r="A414" s="1"/>
    </row>
    <row r="415" spans="1:1" ht="15.75" customHeight="1">
      <c r="A415" s="1"/>
    </row>
    <row r="416" spans="1:1" ht="15.75" customHeight="1">
      <c r="A416" s="1"/>
    </row>
    <row r="417" spans="1:1" ht="15.75" customHeight="1">
      <c r="A417" s="1"/>
    </row>
    <row r="418" spans="1:1" ht="15.75" customHeight="1">
      <c r="A418" s="1"/>
    </row>
    <row r="419" spans="1:1" ht="15.75" customHeight="1">
      <c r="A419" s="1"/>
    </row>
    <row r="420" spans="1:1" ht="15.75" customHeight="1">
      <c r="A420" s="1"/>
    </row>
    <row r="421" spans="1:1" ht="15.75" customHeight="1">
      <c r="A421" s="1"/>
    </row>
    <row r="422" spans="1:1" ht="15.75" customHeight="1">
      <c r="A422" s="1"/>
    </row>
    <row r="423" spans="1:1" ht="15.75" customHeight="1">
      <c r="A423" s="1"/>
    </row>
    <row r="424" spans="1:1" ht="15.75" customHeight="1">
      <c r="A424" s="1"/>
    </row>
    <row r="425" spans="1:1" ht="15.75" customHeight="1">
      <c r="A425" s="1"/>
    </row>
    <row r="426" spans="1:1" ht="15.75" customHeight="1">
      <c r="A426" s="1"/>
    </row>
    <row r="427" spans="1:1" ht="15.75" customHeight="1">
      <c r="A427" s="1"/>
    </row>
    <row r="428" spans="1:1" ht="15.75" customHeight="1">
      <c r="A428" s="1"/>
    </row>
    <row r="429" spans="1:1" ht="15.75" customHeight="1">
      <c r="A429" s="1"/>
    </row>
    <row r="430" spans="1:1" ht="15.75" customHeight="1">
      <c r="A430" s="1"/>
    </row>
    <row r="431" spans="1:1" ht="15.75" customHeight="1">
      <c r="A431" s="1"/>
    </row>
    <row r="432" spans="1:1" ht="15.75" customHeight="1">
      <c r="A432" s="1"/>
    </row>
    <row r="433" spans="1:1" ht="15.75" customHeight="1">
      <c r="A433" s="1"/>
    </row>
    <row r="434" spans="1:1" ht="15.75" customHeight="1">
      <c r="A434" s="1"/>
    </row>
    <row r="435" spans="1:1" ht="15.75" customHeight="1">
      <c r="A435" s="1"/>
    </row>
    <row r="436" spans="1:1" ht="15.75" customHeight="1">
      <c r="A436" s="1"/>
    </row>
    <row r="437" spans="1:1" ht="15.75" customHeight="1">
      <c r="A437" s="1"/>
    </row>
    <row r="438" spans="1:1" ht="15.75" customHeight="1">
      <c r="A438" s="1"/>
    </row>
    <row r="439" spans="1:1" ht="15.75" customHeight="1">
      <c r="A439" s="1"/>
    </row>
    <row r="440" spans="1:1" ht="15.75" customHeight="1">
      <c r="A440" s="1"/>
    </row>
    <row r="441" spans="1:1" ht="15.75" customHeight="1">
      <c r="A441" s="1"/>
    </row>
    <row r="442" spans="1:1" ht="15.75" customHeight="1">
      <c r="A442" s="1"/>
    </row>
    <row r="443" spans="1:1" ht="15.75" customHeight="1">
      <c r="A443" s="1"/>
    </row>
    <row r="444" spans="1:1" ht="15.75" customHeight="1">
      <c r="A444" s="1"/>
    </row>
    <row r="445" spans="1:1" ht="15.75" customHeight="1">
      <c r="A445" s="1"/>
    </row>
    <row r="446" spans="1:1" ht="15.75" customHeight="1">
      <c r="A446" s="1"/>
    </row>
    <row r="447" spans="1:1" ht="15.75" customHeight="1">
      <c r="A447" s="1"/>
    </row>
    <row r="448" spans="1:1" ht="15.75" customHeight="1">
      <c r="A448" s="1"/>
    </row>
    <row r="449" spans="1:1" ht="15.75" customHeight="1">
      <c r="A449" s="1"/>
    </row>
    <row r="450" spans="1:1" ht="15.75" customHeight="1">
      <c r="A450" s="1"/>
    </row>
    <row r="451" spans="1:1" ht="15.75" customHeight="1">
      <c r="A451" s="1"/>
    </row>
    <row r="452" spans="1:1" ht="15.75" customHeight="1">
      <c r="A452" s="1"/>
    </row>
    <row r="453" spans="1:1" ht="15.75" customHeight="1">
      <c r="A453" s="1"/>
    </row>
    <row r="454" spans="1:1" ht="15.75" customHeight="1">
      <c r="A454" s="1"/>
    </row>
    <row r="455" spans="1:1" ht="15.75" customHeight="1">
      <c r="A455" s="1"/>
    </row>
    <row r="456" spans="1:1" ht="15.75" customHeight="1">
      <c r="A456" s="1"/>
    </row>
    <row r="457" spans="1:1" ht="15.75" customHeight="1">
      <c r="A457" s="1"/>
    </row>
    <row r="458" spans="1:1" ht="15.75" customHeight="1">
      <c r="A458" s="1"/>
    </row>
    <row r="459" spans="1:1" ht="15.75" customHeight="1">
      <c r="A459" s="1"/>
    </row>
    <row r="460" spans="1:1" ht="15.75" customHeight="1">
      <c r="A460" s="1"/>
    </row>
    <row r="461" spans="1:1" ht="15.75" customHeight="1">
      <c r="A461" s="1"/>
    </row>
    <row r="462" spans="1:1" ht="15.75" customHeight="1">
      <c r="A462" s="1"/>
    </row>
    <row r="463" spans="1:1" ht="15.75" customHeight="1">
      <c r="A463" s="1"/>
    </row>
    <row r="464" spans="1:1" ht="15.75" customHeight="1">
      <c r="A464" s="1"/>
    </row>
    <row r="465" spans="1:1" ht="15.75" customHeight="1">
      <c r="A465" s="1"/>
    </row>
    <row r="466" spans="1:1" ht="15.75" customHeight="1">
      <c r="A466" s="1"/>
    </row>
    <row r="467" spans="1:1" ht="15.75" customHeight="1">
      <c r="A467" s="1"/>
    </row>
    <row r="468" spans="1:1" ht="15.75" customHeight="1">
      <c r="A468" s="1"/>
    </row>
    <row r="469" spans="1:1" ht="15.75" customHeight="1">
      <c r="A469" s="1"/>
    </row>
    <row r="470" spans="1:1" ht="15.75" customHeight="1">
      <c r="A470" s="1"/>
    </row>
    <row r="471" spans="1:1" ht="15.75" customHeight="1">
      <c r="A471" s="1"/>
    </row>
    <row r="472" spans="1:1" ht="15.75" customHeight="1">
      <c r="A472" s="1"/>
    </row>
    <row r="473" spans="1:1" ht="15.75" customHeight="1">
      <c r="A473" s="1"/>
    </row>
    <row r="474" spans="1:1" ht="15.75" customHeight="1">
      <c r="A474" s="1"/>
    </row>
    <row r="475" spans="1:1" ht="15.75" customHeight="1">
      <c r="A475" s="1"/>
    </row>
    <row r="476" spans="1:1" ht="15.75" customHeight="1">
      <c r="A476" s="1"/>
    </row>
    <row r="477" spans="1:1" ht="15.75" customHeight="1">
      <c r="A477" s="1"/>
    </row>
    <row r="478" spans="1:1" ht="15.75" customHeight="1">
      <c r="A478" s="1"/>
    </row>
    <row r="479" spans="1:1" ht="15.75" customHeight="1">
      <c r="A479" s="1"/>
    </row>
    <row r="480" spans="1:1" ht="15.75" customHeight="1">
      <c r="A480" s="1"/>
    </row>
    <row r="481" spans="1:1" ht="15.75" customHeight="1">
      <c r="A481" s="1"/>
    </row>
    <row r="482" spans="1:1" ht="15.75" customHeight="1">
      <c r="A482" s="1"/>
    </row>
    <row r="483" spans="1:1" ht="15.75" customHeight="1">
      <c r="A483" s="1"/>
    </row>
    <row r="484" spans="1:1" ht="15.75" customHeight="1">
      <c r="A484" s="1"/>
    </row>
    <row r="485" spans="1:1" ht="15.75" customHeight="1">
      <c r="A485" s="1"/>
    </row>
    <row r="486" spans="1:1" ht="15.75" customHeight="1">
      <c r="A486" s="1"/>
    </row>
    <row r="487" spans="1:1" ht="15.75" customHeight="1">
      <c r="A487" s="1"/>
    </row>
    <row r="488" spans="1:1" ht="15.75" customHeight="1">
      <c r="A488" s="1"/>
    </row>
    <row r="489" spans="1:1" ht="15.75" customHeight="1">
      <c r="A489" s="1"/>
    </row>
    <row r="490" spans="1:1" ht="15.75" customHeight="1">
      <c r="A490" s="1"/>
    </row>
    <row r="491" spans="1:1" ht="15.75" customHeight="1">
      <c r="A491" s="1"/>
    </row>
    <row r="492" spans="1:1" ht="15.75" customHeight="1">
      <c r="A492" s="1"/>
    </row>
    <row r="493" spans="1:1" ht="15.75" customHeight="1">
      <c r="A493" s="1"/>
    </row>
    <row r="494" spans="1:1" ht="15.75" customHeight="1">
      <c r="A494" s="1"/>
    </row>
    <row r="495" spans="1:1" ht="15.75" customHeight="1">
      <c r="A495" s="1"/>
    </row>
    <row r="496" spans="1:1" ht="15.75" customHeight="1">
      <c r="A496" s="1"/>
    </row>
    <row r="497" spans="1:1" ht="15.75" customHeight="1">
      <c r="A497" s="1"/>
    </row>
    <row r="498" spans="1:1" ht="15.75" customHeight="1">
      <c r="A498" s="1"/>
    </row>
    <row r="499" spans="1:1" ht="15.75" customHeight="1">
      <c r="A499" s="1"/>
    </row>
    <row r="500" spans="1:1" ht="15.75" customHeight="1">
      <c r="A500" s="1"/>
    </row>
    <row r="501" spans="1:1" ht="15.75" customHeight="1">
      <c r="A501" s="1"/>
    </row>
    <row r="502" spans="1:1" ht="15.75" customHeight="1">
      <c r="A502" s="1"/>
    </row>
    <row r="503" spans="1:1" ht="15.75" customHeight="1">
      <c r="A503" s="1"/>
    </row>
    <row r="504" spans="1:1" ht="15.75" customHeight="1">
      <c r="A504" s="1"/>
    </row>
    <row r="505" spans="1:1" ht="15.75" customHeight="1">
      <c r="A505" s="1"/>
    </row>
    <row r="506" spans="1:1" ht="15.75" customHeight="1">
      <c r="A506" s="1"/>
    </row>
    <row r="507" spans="1:1" ht="15.75" customHeight="1">
      <c r="A507" s="1"/>
    </row>
    <row r="508" spans="1:1" ht="15.75" customHeight="1">
      <c r="A508" s="1"/>
    </row>
    <row r="509" spans="1:1" ht="15.75" customHeight="1">
      <c r="A509" s="1"/>
    </row>
    <row r="510" spans="1:1" ht="15.75" customHeight="1">
      <c r="A510" s="1"/>
    </row>
    <row r="511" spans="1:1" ht="15.75" customHeight="1">
      <c r="A511" s="1"/>
    </row>
    <row r="512" spans="1:1" ht="15.75" customHeight="1">
      <c r="A512" s="1"/>
    </row>
    <row r="513" spans="1:1" ht="15.75" customHeight="1">
      <c r="A513" s="1"/>
    </row>
    <row r="514" spans="1:1" ht="15.75" customHeight="1">
      <c r="A514" s="1"/>
    </row>
    <row r="515" spans="1:1" ht="15.75" customHeight="1">
      <c r="A515" s="1"/>
    </row>
    <row r="516" spans="1:1" ht="15.75" customHeight="1">
      <c r="A516" s="1"/>
    </row>
    <row r="517" spans="1:1" ht="15.75" customHeight="1">
      <c r="A517" s="1"/>
    </row>
    <row r="518" spans="1:1" ht="15.75" customHeight="1">
      <c r="A518" s="1"/>
    </row>
    <row r="519" spans="1:1" ht="15.75" customHeight="1">
      <c r="A519" s="1"/>
    </row>
    <row r="520" spans="1:1" ht="15.75" customHeight="1">
      <c r="A520" s="1"/>
    </row>
    <row r="521" spans="1:1" ht="15.75" customHeight="1">
      <c r="A521" s="1"/>
    </row>
    <row r="522" spans="1:1" ht="15.75" customHeight="1">
      <c r="A522" s="1"/>
    </row>
    <row r="523" spans="1:1" ht="15.75" customHeight="1">
      <c r="A523" s="1"/>
    </row>
    <row r="524" spans="1:1" ht="15.75" customHeight="1">
      <c r="A524" s="1"/>
    </row>
    <row r="525" spans="1:1" ht="15.75" customHeight="1">
      <c r="A525" s="1"/>
    </row>
    <row r="526" spans="1:1" ht="15.75" customHeight="1">
      <c r="A526" s="1"/>
    </row>
    <row r="527" spans="1:1" ht="15.75" customHeight="1">
      <c r="A527" s="1"/>
    </row>
    <row r="528" spans="1:1" ht="15.75" customHeight="1">
      <c r="A528" s="1"/>
    </row>
    <row r="529" spans="1:1" ht="15.75" customHeight="1">
      <c r="A529" s="1"/>
    </row>
    <row r="530" spans="1:1" ht="15.75" customHeight="1">
      <c r="A530" s="1"/>
    </row>
    <row r="531" spans="1:1" ht="15.75" customHeight="1">
      <c r="A531" s="1"/>
    </row>
    <row r="532" spans="1:1" ht="15.75" customHeight="1">
      <c r="A532" s="1"/>
    </row>
    <row r="533" spans="1:1" ht="15.75" customHeight="1">
      <c r="A533" s="1"/>
    </row>
    <row r="534" spans="1:1" ht="15.75" customHeight="1">
      <c r="A534" s="1"/>
    </row>
    <row r="535" spans="1:1" ht="15.75" customHeight="1">
      <c r="A535" s="1"/>
    </row>
    <row r="536" spans="1:1" ht="15.75" customHeight="1">
      <c r="A536" s="1"/>
    </row>
    <row r="537" spans="1:1" ht="15.75" customHeight="1">
      <c r="A537" s="1"/>
    </row>
    <row r="538" spans="1:1" ht="15.75" customHeight="1">
      <c r="A538" s="1"/>
    </row>
    <row r="539" spans="1:1" ht="15.75" customHeight="1">
      <c r="A539" s="1"/>
    </row>
    <row r="540" spans="1:1" ht="15.75" customHeight="1">
      <c r="A540" s="1"/>
    </row>
    <row r="541" spans="1:1" ht="15.75" customHeight="1">
      <c r="A541" s="1"/>
    </row>
    <row r="542" spans="1:1" ht="15.75" customHeight="1">
      <c r="A542" s="1"/>
    </row>
    <row r="543" spans="1:1" ht="15.75" customHeight="1">
      <c r="A543" s="1"/>
    </row>
    <row r="544" spans="1:1" ht="15.75" customHeight="1">
      <c r="A544" s="1"/>
    </row>
    <row r="545" spans="1:1" ht="15.75" customHeight="1">
      <c r="A545" s="1"/>
    </row>
    <row r="546" spans="1:1" ht="15.75" customHeight="1">
      <c r="A546" s="1"/>
    </row>
    <row r="547" spans="1:1" ht="15.75" customHeight="1">
      <c r="A547" s="1"/>
    </row>
    <row r="548" spans="1:1" ht="15.75" customHeight="1">
      <c r="A548" s="1"/>
    </row>
    <row r="549" spans="1:1" ht="15.75" customHeight="1">
      <c r="A549" s="1"/>
    </row>
    <row r="550" spans="1:1" ht="15.75" customHeight="1">
      <c r="A550" s="1"/>
    </row>
    <row r="551" spans="1:1" ht="15.75" customHeight="1">
      <c r="A551" s="1"/>
    </row>
    <row r="552" spans="1:1" ht="15.75" customHeight="1">
      <c r="A552" s="1"/>
    </row>
    <row r="553" spans="1:1" ht="15.75" customHeight="1">
      <c r="A553" s="1"/>
    </row>
    <row r="554" spans="1:1" ht="15.75" customHeight="1">
      <c r="A554" s="1"/>
    </row>
    <row r="555" spans="1:1" ht="15.75" customHeight="1">
      <c r="A555" s="1"/>
    </row>
    <row r="556" spans="1:1" ht="15.75" customHeight="1">
      <c r="A556" s="1"/>
    </row>
    <row r="557" spans="1:1" ht="15.75" customHeight="1">
      <c r="A557" s="1"/>
    </row>
    <row r="558" spans="1:1" ht="15.75" customHeight="1">
      <c r="A558" s="1"/>
    </row>
    <row r="559" spans="1:1" ht="15.75" customHeight="1">
      <c r="A559" s="1"/>
    </row>
    <row r="560" spans="1:1" ht="15.75" customHeight="1">
      <c r="A560" s="1"/>
    </row>
    <row r="561" spans="1:1" ht="15.75" customHeight="1">
      <c r="A561" s="1"/>
    </row>
    <row r="562" spans="1:1" ht="15.75" customHeight="1">
      <c r="A562" s="1"/>
    </row>
    <row r="563" spans="1:1" ht="15.75" customHeight="1">
      <c r="A563" s="1"/>
    </row>
    <row r="564" spans="1:1" ht="15.75" customHeight="1">
      <c r="A564" s="1"/>
    </row>
    <row r="565" spans="1:1" ht="15.75" customHeight="1">
      <c r="A565" s="1"/>
    </row>
    <row r="566" spans="1:1" ht="15.75" customHeight="1">
      <c r="A566" s="1"/>
    </row>
    <row r="567" spans="1:1" ht="15.75" customHeight="1">
      <c r="A567" s="1"/>
    </row>
    <row r="568" spans="1:1" ht="15.75" customHeight="1">
      <c r="A568" s="1"/>
    </row>
    <row r="569" spans="1:1" ht="15.75" customHeight="1">
      <c r="A569" s="1"/>
    </row>
    <row r="570" spans="1:1" ht="15.75" customHeight="1">
      <c r="A570" s="1"/>
    </row>
    <row r="571" spans="1:1" ht="15.75" customHeight="1">
      <c r="A571" s="1"/>
    </row>
    <row r="572" spans="1:1" ht="15.75" customHeight="1">
      <c r="A572" s="1"/>
    </row>
    <row r="573" spans="1:1" ht="15.75" customHeight="1">
      <c r="A573" s="1"/>
    </row>
    <row r="574" spans="1:1" ht="15.75" customHeight="1">
      <c r="A574" s="1"/>
    </row>
    <row r="575" spans="1:1" ht="15.75" customHeight="1">
      <c r="A575" s="1"/>
    </row>
    <row r="576" spans="1:1" ht="15.75" customHeight="1">
      <c r="A576" s="1"/>
    </row>
    <row r="577" spans="1:1" ht="15.75" customHeight="1">
      <c r="A577" s="1"/>
    </row>
    <row r="578" spans="1:1" ht="15.75" customHeight="1">
      <c r="A578" s="1"/>
    </row>
    <row r="579" spans="1:1" ht="15.75" customHeight="1">
      <c r="A579" s="1"/>
    </row>
    <row r="580" spans="1:1" ht="15.75" customHeight="1">
      <c r="A580" s="1"/>
    </row>
    <row r="581" spans="1:1" ht="15.75" customHeight="1">
      <c r="A581" s="1"/>
    </row>
    <row r="582" spans="1:1" ht="15.75" customHeight="1">
      <c r="A582" s="1"/>
    </row>
    <row r="583" spans="1:1" ht="15.75" customHeight="1">
      <c r="A583" s="1"/>
    </row>
    <row r="584" spans="1:1" ht="15.75" customHeight="1">
      <c r="A584" s="1"/>
    </row>
    <row r="585" spans="1:1" ht="15.75" customHeight="1">
      <c r="A585" s="1"/>
    </row>
    <row r="586" spans="1:1" ht="15.75" customHeight="1">
      <c r="A586" s="1"/>
    </row>
    <row r="587" spans="1:1" ht="15.75" customHeight="1">
      <c r="A587" s="1"/>
    </row>
    <row r="588" spans="1:1" ht="15.75" customHeight="1">
      <c r="A588" s="1"/>
    </row>
    <row r="589" spans="1:1" ht="15.75" customHeight="1">
      <c r="A589" s="1"/>
    </row>
    <row r="590" spans="1:1" ht="15.75" customHeight="1">
      <c r="A590" s="1"/>
    </row>
    <row r="591" spans="1:1" ht="15.75" customHeight="1">
      <c r="A591" s="1"/>
    </row>
    <row r="592" spans="1:1" ht="15.75" customHeight="1">
      <c r="A592" s="1"/>
    </row>
    <row r="593" spans="1:1" ht="15.75" customHeight="1">
      <c r="A593" s="1"/>
    </row>
    <row r="594" spans="1:1" ht="15.75" customHeight="1">
      <c r="A594" s="1"/>
    </row>
    <row r="595" spans="1:1" ht="15.75" customHeight="1">
      <c r="A595" s="1"/>
    </row>
    <row r="596" spans="1:1" ht="15.75" customHeight="1">
      <c r="A596" s="1"/>
    </row>
    <row r="597" spans="1:1" ht="15.75" customHeight="1">
      <c r="A597" s="1"/>
    </row>
    <row r="598" spans="1:1" ht="15.75" customHeight="1">
      <c r="A598" s="1"/>
    </row>
    <row r="599" spans="1:1" ht="15.75" customHeight="1">
      <c r="A599" s="1"/>
    </row>
    <row r="600" spans="1:1" ht="15.75" customHeight="1">
      <c r="A600" s="1"/>
    </row>
    <row r="601" spans="1:1" ht="15.75" customHeight="1">
      <c r="A601" s="1"/>
    </row>
    <row r="602" spans="1:1" ht="15.75" customHeight="1">
      <c r="A602" s="1"/>
    </row>
    <row r="603" spans="1:1" ht="15.75" customHeight="1">
      <c r="A603" s="1"/>
    </row>
    <row r="604" spans="1:1" ht="15.75" customHeight="1">
      <c r="A604" s="1"/>
    </row>
    <row r="605" spans="1:1" ht="15.75" customHeight="1">
      <c r="A605" s="1"/>
    </row>
    <row r="606" spans="1:1" ht="15.75" customHeight="1">
      <c r="A606" s="1"/>
    </row>
    <row r="607" spans="1:1" ht="15.75" customHeight="1">
      <c r="A607" s="1"/>
    </row>
    <row r="608" spans="1:1" ht="15.75" customHeight="1">
      <c r="A608" s="1"/>
    </row>
    <row r="609" spans="1:1" ht="15.75" customHeight="1">
      <c r="A609" s="1"/>
    </row>
    <row r="610" spans="1:1" ht="15.75" customHeight="1">
      <c r="A610" s="1"/>
    </row>
    <row r="611" spans="1:1" ht="15.75" customHeight="1">
      <c r="A611" s="1"/>
    </row>
    <row r="612" spans="1:1" ht="15.75" customHeight="1">
      <c r="A612" s="1"/>
    </row>
    <row r="613" spans="1:1" ht="15.75" customHeight="1">
      <c r="A613" s="1"/>
    </row>
    <row r="614" spans="1:1" ht="15.75" customHeight="1">
      <c r="A614" s="1"/>
    </row>
    <row r="615" spans="1:1" ht="15.75" customHeight="1">
      <c r="A615" s="1"/>
    </row>
    <row r="616" spans="1:1" ht="15.75" customHeight="1">
      <c r="A616" s="1"/>
    </row>
    <row r="617" spans="1:1" ht="15.75" customHeight="1">
      <c r="A617" s="1"/>
    </row>
    <row r="618" spans="1:1" ht="15.75" customHeight="1">
      <c r="A618" s="1"/>
    </row>
    <row r="619" spans="1:1" ht="15.75" customHeight="1">
      <c r="A619" s="1"/>
    </row>
    <row r="620" spans="1:1" ht="15.75" customHeight="1">
      <c r="A620" s="1"/>
    </row>
    <row r="621" spans="1:1" ht="15.75" customHeight="1">
      <c r="A621" s="1"/>
    </row>
    <row r="622" spans="1:1" ht="15.75" customHeight="1">
      <c r="A622" s="1"/>
    </row>
    <row r="623" spans="1:1" ht="15.75" customHeight="1">
      <c r="A623" s="1"/>
    </row>
    <row r="624" spans="1:1" ht="15.75" customHeight="1">
      <c r="A624" s="1"/>
    </row>
    <row r="625" spans="1:1" ht="15.75" customHeight="1">
      <c r="A625" s="1"/>
    </row>
    <row r="626" spans="1:1" ht="15.75" customHeight="1">
      <c r="A626" s="1"/>
    </row>
    <row r="627" spans="1:1" ht="15.75" customHeight="1">
      <c r="A627" s="1"/>
    </row>
    <row r="628" spans="1:1" ht="15.75" customHeight="1">
      <c r="A628" s="1"/>
    </row>
    <row r="629" spans="1:1" ht="15.75" customHeight="1">
      <c r="A629" s="1"/>
    </row>
    <row r="630" spans="1:1" ht="15.75" customHeight="1">
      <c r="A630" s="1"/>
    </row>
    <row r="631" spans="1:1" ht="15.75" customHeight="1">
      <c r="A631" s="1"/>
    </row>
    <row r="632" spans="1:1" ht="15.75" customHeight="1">
      <c r="A632" s="1"/>
    </row>
    <row r="633" spans="1:1" ht="15.75" customHeight="1">
      <c r="A633" s="1"/>
    </row>
    <row r="634" spans="1:1" ht="15.75" customHeight="1">
      <c r="A634" s="1"/>
    </row>
    <row r="635" spans="1:1" ht="15.75" customHeight="1">
      <c r="A635" s="1"/>
    </row>
    <row r="636" spans="1:1" ht="15.75" customHeight="1">
      <c r="A636" s="1"/>
    </row>
    <row r="637" spans="1:1" ht="15.75" customHeight="1">
      <c r="A637" s="1"/>
    </row>
    <row r="638" spans="1:1" ht="15.75" customHeight="1">
      <c r="A638" s="1"/>
    </row>
    <row r="639" spans="1:1" ht="15.75" customHeight="1">
      <c r="A639" s="1"/>
    </row>
    <row r="640" spans="1:1" ht="15.75" customHeight="1">
      <c r="A640" s="1"/>
    </row>
    <row r="641" spans="1:1" ht="15.75" customHeight="1">
      <c r="A641" s="1"/>
    </row>
    <row r="642" spans="1:1" ht="15.75" customHeight="1">
      <c r="A642" s="1"/>
    </row>
    <row r="643" spans="1:1" ht="15.75" customHeight="1">
      <c r="A643" s="1"/>
    </row>
    <row r="644" spans="1:1" ht="15.75" customHeight="1">
      <c r="A644" s="1"/>
    </row>
    <row r="645" spans="1:1" ht="15.75" customHeight="1">
      <c r="A645" s="1"/>
    </row>
    <row r="646" spans="1:1" ht="15.75" customHeight="1">
      <c r="A646" s="1"/>
    </row>
    <row r="647" spans="1:1" ht="15.75" customHeight="1">
      <c r="A647" s="1"/>
    </row>
    <row r="648" spans="1:1" ht="15.75" customHeight="1">
      <c r="A648" s="1"/>
    </row>
    <row r="649" spans="1:1" ht="15.75" customHeight="1">
      <c r="A649" s="1"/>
    </row>
    <row r="650" spans="1:1" ht="15.75" customHeight="1">
      <c r="A650" s="1"/>
    </row>
    <row r="651" spans="1:1" ht="15.75" customHeight="1">
      <c r="A651" s="1"/>
    </row>
    <row r="652" spans="1:1" ht="15.75" customHeight="1">
      <c r="A652" s="1"/>
    </row>
    <row r="653" spans="1:1" ht="15.75" customHeight="1">
      <c r="A653" s="1"/>
    </row>
    <row r="654" spans="1:1" ht="15.75" customHeight="1">
      <c r="A654" s="1"/>
    </row>
    <row r="655" spans="1:1" ht="15.75" customHeight="1">
      <c r="A655" s="1"/>
    </row>
    <row r="656" spans="1:1" ht="15.75" customHeight="1">
      <c r="A656" s="1"/>
    </row>
    <row r="657" spans="1:1" ht="15.75" customHeight="1">
      <c r="A657" s="1"/>
    </row>
    <row r="658" spans="1:1" ht="15.75" customHeight="1">
      <c r="A658" s="1"/>
    </row>
    <row r="659" spans="1:1" ht="15.75" customHeight="1">
      <c r="A659" s="1"/>
    </row>
    <row r="660" spans="1:1" ht="15.75" customHeight="1">
      <c r="A660" s="1"/>
    </row>
    <row r="661" spans="1:1" ht="15.75" customHeight="1">
      <c r="A661" s="1"/>
    </row>
    <row r="662" spans="1:1" ht="15.75" customHeight="1">
      <c r="A662" s="1"/>
    </row>
    <row r="663" spans="1:1" ht="15.75" customHeight="1">
      <c r="A663" s="1"/>
    </row>
    <row r="664" spans="1:1" ht="15.75" customHeight="1">
      <c r="A664" s="1"/>
    </row>
    <row r="665" spans="1:1" ht="15.75" customHeight="1">
      <c r="A665" s="1"/>
    </row>
    <row r="666" spans="1:1" ht="15.75" customHeight="1">
      <c r="A666" s="1"/>
    </row>
    <row r="667" spans="1:1" ht="15.75" customHeight="1">
      <c r="A667" s="1"/>
    </row>
    <row r="668" spans="1:1" ht="15.75" customHeight="1">
      <c r="A668" s="1"/>
    </row>
    <row r="669" spans="1:1" ht="15.75" customHeight="1">
      <c r="A669" s="1"/>
    </row>
    <row r="670" spans="1:1" ht="15.75" customHeight="1">
      <c r="A670" s="1"/>
    </row>
    <row r="671" spans="1:1" ht="15.75" customHeight="1">
      <c r="A671" s="1"/>
    </row>
    <row r="672" spans="1:1" ht="15.75" customHeight="1">
      <c r="A672" s="1"/>
    </row>
    <row r="673" spans="1:1" ht="15.75" customHeight="1">
      <c r="A673" s="1"/>
    </row>
    <row r="674" spans="1:1" ht="15.75" customHeight="1">
      <c r="A674" s="1"/>
    </row>
    <row r="675" spans="1:1" ht="15.75" customHeight="1">
      <c r="A675" s="1"/>
    </row>
    <row r="676" spans="1:1" ht="15.75" customHeight="1">
      <c r="A676" s="1"/>
    </row>
    <row r="677" spans="1:1" ht="15.75" customHeight="1">
      <c r="A677" s="1"/>
    </row>
    <row r="678" spans="1:1" ht="15.75" customHeight="1">
      <c r="A678" s="1"/>
    </row>
    <row r="679" spans="1:1" ht="15.75" customHeight="1">
      <c r="A679" s="1"/>
    </row>
    <row r="680" spans="1:1" ht="15.75" customHeight="1">
      <c r="A680" s="1"/>
    </row>
    <row r="681" spans="1:1" ht="15.75" customHeight="1">
      <c r="A681" s="1"/>
    </row>
    <row r="682" spans="1:1" ht="15.75" customHeight="1">
      <c r="A682" s="1"/>
    </row>
    <row r="683" spans="1:1" ht="15.75" customHeight="1">
      <c r="A683" s="1"/>
    </row>
    <row r="684" spans="1:1" ht="15.75" customHeight="1">
      <c r="A684" s="1"/>
    </row>
    <row r="685" spans="1:1" ht="15.75" customHeight="1">
      <c r="A685" s="1"/>
    </row>
    <row r="686" spans="1:1" ht="15.75" customHeight="1">
      <c r="A686" s="1"/>
    </row>
    <row r="687" spans="1:1" ht="15.75" customHeight="1">
      <c r="A687" s="1"/>
    </row>
    <row r="688" spans="1:1" ht="15.75" customHeight="1">
      <c r="A688" s="1"/>
    </row>
    <row r="689" spans="1:1" ht="15.75" customHeight="1">
      <c r="A689" s="1"/>
    </row>
    <row r="690" spans="1:1" ht="15.75" customHeight="1">
      <c r="A690" s="1"/>
    </row>
    <row r="691" spans="1:1" ht="15.75" customHeight="1">
      <c r="A691" s="1"/>
    </row>
    <row r="692" spans="1:1" ht="15.75" customHeight="1">
      <c r="A692" s="1"/>
    </row>
    <row r="693" spans="1:1" ht="15.75" customHeight="1">
      <c r="A693" s="1"/>
    </row>
    <row r="694" spans="1:1" ht="15.75" customHeight="1">
      <c r="A694" s="1"/>
    </row>
    <row r="695" spans="1:1" ht="15.75" customHeight="1">
      <c r="A695" s="1"/>
    </row>
    <row r="696" spans="1:1" ht="15.75" customHeight="1">
      <c r="A696" s="1"/>
    </row>
    <row r="697" spans="1:1" ht="15.75" customHeight="1">
      <c r="A697" s="1"/>
    </row>
    <row r="698" spans="1:1" ht="15.75" customHeight="1">
      <c r="A698" s="1"/>
    </row>
    <row r="699" spans="1:1" ht="15.75" customHeight="1">
      <c r="A699" s="1"/>
    </row>
    <row r="700" spans="1:1" ht="15.75" customHeight="1">
      <c r="A700" s="1"/>
    </row>
    <row r="701" spans="1:1" ht="15.75" customHeight="1">
      <c r="A701" s="1"/>
    </row>
    <row r="702" spans="1:1" ht="15.75" customHeight="1">
      <c r="A702" s="1"/>
    </row>
    <row r="703" spans="1:1" ht="15.75" customHeight="1">
      <c r="A703" s="1"/>
    </row>
    <row r="704" spans="1:1" ht="15.75" customHeight="1">
      <c r="A704" s="1"/>
    </row>
    <row r="705" spans="1:1" ht="15.75" customHeight="1">
      <c r="A705" s="1"/>
    </row>
    <row r="706" spans="1:1" ht="15.75" customHeight="1">
      <c r="A706" s="1"/>
    </row>
    <row r="707" spans="1:1" ht="15.75" customHeight="1">
      <c r="A707" s="1"/>
    </row>
    <row r="708" spans="1:1" ht="15.75" customHeight="1">
      <c r="A708" s="1"/>
    </row>
    <row r="709" spans="1:1" ht="15.75" customHeight="1">
      <c r="A709" s="1"/>
    </row>
    <row r="710" spans="1:1" ht="15.75" customHeight="1">
      <c r="A710" s="1"/>
    </row>
    <row r="711" spans="1:1" ht="15.75" customHeight="1">
      <c r="A711" s="1"/>
    </row>
    <row r="712" spans="1:1" ht="15.75" customHeight="1">
      <c r="A712" s="1"/>
    </row>
    <row r="713" spans="1:1" ht="15.75" customHeight="1">
      <c r="A713" s="1"/>
    </row>
    <row r="714" spans="1:1" ht="15.75" customHeight="1">
      <c r="A714" s="1"/>
    </row>
    <row r="715" spans="1:1" ht="15.75" customHeight="1">
      <c r="A715" s="1"/>
    </row>
    <row r="716" spans="1:1" ht="15.75" customHeight="1">
      <c r="A716" s="1"/>
    </row>
    <row r="717" spans="1:1" ht="15.75" customHeight="1">
      <c r="A717" s="1"/>
    </row>
    <row r="718" spans="1:1" ht="15.75" customHeight="1">
      <c r="A718" s="1"/>
    </row>
    <row r="719" spans="1:1" ht="15.75" customHeight="1">
      <c r="A719" s="1"/>
    </row>
    <row r="720" spans="1:1" ht="15.75" customHeight="1">
      <c r="A720" s="1"/>
    </row>
    <row r="721" spans="1:1" ht="15.75" customHeight="1">
      <c r="A721" s="1"/>
    </row>
    <row r="722" spans="1:1" ht="15.75" customHeight="1">
      <c r="A722" s="1"/>
    </row>
    <row r="723" spans="1:1" ht="15.75" customHeight="1">
      <c r="A723" s="1"/>
    </row>
    <row r="724" spans="1:1" ht="15.75" customHeight="1">
      <c r="A724" s="1"/>
    </row>
    <row r="725" spans="1:1" ht="15.75" customHeight="1">
      <c r="A725" s="1"/>
    </row>
    <row r="726" spans="1:1" ht="15.75" customHeight="1">
      <c r="A726" s="1"/>
    </row>
    <row r="727" spans="1:1" ht="15.75" customHeight="1">
      <c r="A727" s="1"/>
    </row>
    <row r="728" spans="1:1" ht="15.75" customHeight="1">
      <c r="A728" s="1"/>
    </row>
    <row r="729" spans="1:1" ht="15.75" customHeight="1">
      <c r="A729" s="1"/>
    </row>
    <row r="730" spans="1:1" ht="15.75" customHeight="1">
      <c r="A730" s="1"/>
    </row>
    <row r="731" spans="1:1" ht="15.75" customHeight="1">
      <c r="A731" s="1"/>
    </row>
    <row r="732" spans="1:1" ht="15.75" customHeight="1">
      <c r="A732" s="1"/>
    </row>
    <row r="733" spans="1:1" ht="15.75" customHeight="1">
      <c r="A733" s="1"/>
    </row>
    <row r="734" spans="1:1" ht="15.75" customHeight="1">
      <c r="A734" s="1"/>
    </row>
    <row r="735" spans="1:1" ht="15.75" customHeight="1">
      <c r="A735" s="1"/>
    </row>
    <row r="736" spans="1:1" ht="15.75" customHeight="1">
      <c r="A736" s="1"/>
    </row>
    <row r="737" spans="1:1" ht="15.75" customHeight="1">
      <c r="A737" s="1"/>
    </row>
    <row r="738" spans="1:1" ht="15.75" customHeight="1">
      <c r="A738" s="1"/>
    </row>
    <row r="739" spans="1:1" ht="15.75" customHeight="1">
      <c r="A739" s="1"/>
    </row>
    <row r="740" spans="1:1" ht="15.75" customHeight="1">
      <c r="A740" s="1"/>
    </row>
    <row r="741" spans="1:1" ht="15.75" customHeight="1">
      <c r="A741" s="1"/>
    </row>
    <row r="742" spans="1:1" ht="15.75" customHeight="1">
      <c r="A742" s="1"/>
    </row>
    <row r="743" spans="1:1" ht="15.75" customHeight="1">
      <c r="A743" s="1"/>
    </row>
    <row r="744" spans="1:1" ht="15.75" customHeight="1">
      <c r="A744" s="1"/>
    </row>
    <row r="745" spans="1:1" ht="15.75" customHeight="1">
      <c r="A745" s="1"/>
    </row>
    <row r="746" spans="1:1" ht="15.75" customHeight="1">
      <c r="A746" s="1"/>
    </row>
    <row r="747" spans="1:1" ht="15.75" customHeight="1">
      <c r="A747" s="1"/>
    </row>
    <row r="748" spans="1:1" ht="15.75" customHeight="1">
      <c r="A748" s="1"/>
    </row>
    <row r="749" spans="1:1" ht="15.75" customHeight="1">
      <c r="A749" s="1"/>
    </row>
    <row r="750" spans="1:1" ht="15.75" customHeight="1">
      <c r="A750" s="1"/>
    </row>
    <row r="751" spans="1:1" ht="15.75" customHeight="1">
      <c r="A751" s="1"/>
    </row>
    <row r="752" spans="1:1" ht="15.75" customHeight="1">
      <c r="A752" s="1"/>
    </row>
    <row r="753" spans="1:1" ht="15.75" customHeight="1">
      <c r="A753" s="1"/>
    </row>
    <row r="754" spans="1:1" ht="15.75" customHeight="1">
      <c r="A754" s="1"/>
    </row>
    <row r="755" spans="1:1" ht="15.75" customHeight="1">
      <c r="A755" s="1"/>
    </row>
    <row r="756" spans="1:1" ht="15.75" customHeight="1">
      <c r="A756" s="1"/>
    </row>
    <row r="757" spans="1:1" ht="15.75" customHeight="1">
      <c r="A757" s="1"/>
    </row>
    <row r="758" spans="1:1" ht="15.75" customHeight="1">
      <c r="A758" s="1"/>
    </row>
    <row r="759" spans="1:1" ht="15.75" customHeight="1">
      <c r="A759" s="1"/>
    </row>
    <row r="760" spans="1:1" ht="15.75" customHeight="1">
      <c r="A760" s="1"/>
    </row>
    <row r="761" spans="1:1" ht="15.75" customHeight="1">
      <c r="A761" s="1"/>
    </row>
    <row r="762" spans="1:1" ht="15.75" customHeight="1">
      <c r="A762" s="1"/>
    </row>
    <row r="763" spans="1:1" ht="15.75" customHeight="1">
      <c r="A763" s="1"/>
    </row>
    <row r="764" spans="1:1" ht="15.75" customHeight="1">
      <c r="A764" s="1"/>
    </row>
    <row r="765" spans="1:1" ht="15.75" customHeight="1">
      <c r="A765" s="1"/>
    </row>
    <row r="766" spans="1:1" ht="15.75" customHeight="1">
      <c r="A766" s="1"/>
    </row>
    <row r="767" spans="1:1" ht="15.75" customHeight="1">
      <c r="A767" s="1"/>
    </row>
    <row r="768" spans="1:1" ht="15.75" customHeight="1">
      <c r="A768" s="1"/>
    </row>
    <row r="769" spans="1:1" ht="15.75" customHeight="1">
      <c r="A769" s="1"/>
    </row>
    <row r="770" spans="1:1" ht="15.75" customHeight="1">
      <c r="A770" s="1"/>
    </row>
    <row r="771" spans="1:1" ht="15.75" customHeight="1">
      <c r="A771" s="1"/>
    </row>
    <row r="772" spans="1:1" ht="15.75" customHeight="1">
      <c r="A772" s="1"/>
    </row>
    <row r="773" spans="1:1" ht="15.75" customHeight="1">
      <c r="A773" s="1"/>
    </row>
    <row r="774" spans="1:1" ht="15.75" customHeight="1">
      <c r="A774" s="1"/>
    </row>
    <row r="775" spans="1:1" ht="15.75" customHeight="1">
      <c r="A775" s="1"/>
    </row>
    <row r="776" spans="1:1" ht="15.75" customHeight="1">
      <c r="A776" s="1"/>
    </row>
    <row r="777" spans="1:1" ht="15.75" customHeight="1">
      <c r="A777" s="1"/>
    </row>
    <row r="778" spans="1:1" ht="15.75" customHeight="1">
      <c r="A778" s="1"/>
    </row>
    <row r="779" spans="1:1" ht="15.75" customHeight="1">
      <c r="A779" s="1"/>
    </row>
    <row r="780" spans="1:1" ht="15.75" customHeight="1">
      <c r="A780" s="1"/>
    </row>
    <row r="781" spans="1:1" ht="15.75" customHeight="1">
      <c r="A781" s="1"/>
    </row>
    <row r="782" spans="1:1" ht="15.75" customHeight="1">
      <c r="A782" s="1"/>
    </row>
    <row r="783" spans="1:1" ht="15.75" customHeight="1">
      <c r="A783" s="1"/>
    </row>
    <row r="784" spans="1:1" ht="15.75" customHeight="1">
      <c r="A784" s="1"/>
    </row>
    <row r="785" spans="1:1" ht="15.75" customHeight="1">
      <c r="A785" s="1"/>
    </row>
    <row r="786" spans="1:1" ht="15.75" customHeight="1">
      <c r="A786" s="1"/>
    </row>
    <row r="787" spans="1:1" ht="15.75" customHeight="1">
      <c r="A787" s="1"/>
    </row>
    <row r="788" spans="1:1" ht="15.75" customHeight="1">
      <c r="A788" s="1"/>
    </row>
    <row r="789" spans="1:1" ht="15.75" customHeight="1">
      <c r="A789" s="1"/>
    </row>
    <row r="790" spans="1:1" ht="15.75" customHeight="1">
      <c r="A790" s="1"/>
    </row>
    <row r="791" spans="1:1" ht="15.75" customHeight="1">
      <c r="A791" s="1"/>
    </row>
    <row r="792" spans="1:1" ht="15.75" customHeight="1">
      <c r="A792" s="1"/>
    </row>
    <row r="793" spans="1:1" ht="15.75" customHeight="1">
      <c r="A793" s="1"/>
    </row>
    <row r="794" spans="1:1" ht="15.75" customHeight="1">
      <c r="A794" s="1"/>
    </row>
    <row r="795" spans="1:1" ht="15.75" customHeight="1">
      <c r="A795" s="1"/>
    </row>
    <row r="796" spans="1:1" ht="15.75" customHeight="1">
      <c r="A796" s="1"/>
    </row>
    <row r="797" spans="1:1" ht="15.75" customHeight="1">
      <c r="A797" s="1"/>
    </row>
    <row r="798" spans="1:1" ht="15.75" customHeight="1">
      <c r="A798" s="1"/>
    </row>
    <row r="799" spans="1:1" ht="15.75" customHeight="1">
      <c r="A799" s="1"/>
    </row>
    <row r="800" spans="1:1" ht="15.75" customHeight="1">
      <c r="A800" s="1"/>
    </row>
    <row r="801" spans="1:1" ht="15.75" customHeight="1">
      <c r="A801" s="1"/>
    </row>
    <row r="802" spans="1:1" ht="15.75" customHeight="1">
      <c r="A802" s="1"/>
    </row>
    <row r="803" spans="1:1" ht="15.75" customHeight="1">
      <c r="A803" s="1"/>
    </row>
    <row r="804" spans="1:1" ht="15.75" customHeight="1">
      <c r="A804" s="1"/>
    </row>
    <row r="805" spans="1:1" ht="15.75" customHeight="1">
      <c r="A805" s="1"/>
    </row>
    <row r="806" spans="1:1" ht="15.75" customHeight="1">
      <c r="A806" s="1"/>
    </row>
    <row r="807" spans="1:1" ht="15.75" customHeight="1">
      <c r="A807" s="1"/>
    </row>
    <row r="808" spans="1:1" ht="15.75" customHeight="1">
      <c r="A808" s="1"/>
    </row>
    <row r="809" spans="1:1" ht="15.75" customHeight="1">
      <c r="A809" s="1"/>
    </row>
    <row r="810" spans="1:1" ht="15.75" customHeight="1">
      <c r="A810" s="1"/>
    </row>
    <row r="811" spans="1:1" ht="15.75" customHeight="1">
      <c r="A811" s="1"/>
    </row>
    <row r="812" spans="1:1" ht="15.75" customHeight="1">
      <c r="A812" s="1"/>
    </row>
    <row r="813" spans="1:1" ht="15.75" customHeight="1">
      <c r="A813" s="1"/>
    </row>
    <row r="814" spans="1:1" ht="15.75" customHeight="1">
      <c r="A814" s="1"/>
    </row>
    <row r="815" spans="1:1" ht="15.75" customHeight="1">
      <c r="A815" s="1"/>
    </row>
    <row r="816" spans="1:1" ht="15.75" customHeight="1">
      <c r="A816" s="1"/>
    </row>
    <row r="817" spans="1:1" ht="15.75" customHeight="1">
      <c r="A817" s="1"/>
    </row>
    <row r="818" spans="1:1" ht="15.75" customHeight="1">
      <c r="A818" s="1"/>
    </row>
    <row r="819" spans="1:1" ht="15.75" customHeight="1">
      <c r="A819" s="1"/>
    </row>
    <row r="820" spans="1:1" ht="15.75" customHeight="1">
      <c r="A820" s="1"/>
    </row>
    <row r="821" spans="1:1" ht="15.75" customHeight="1">
      <c r="A821" s="1"/>
    </row>
    <row r="822" spans="1:1" ht="15.75" customHeight="1">
      <c r="A822" s="1"/>
    </row>
    <row r="823" spans="1:1" ht="15.75" customHeight="1">
      <c r="A823" s="1"/>
    </row>
    <row r="824" spans="1:1" ht="15.75" customHeight="1">
      <c r="A824" s="1"/>
    </row>
    <row r="825" spans="1:1" ht="15.75" customHeight="1">
      <c r="A825" s="1"/>
    </row>
    <row r="826" spans="1:1" ht="15.75" customHeight="1">
      <c r="A826" s="1"/>
    </row>
    <row r="827" spans="1:1" ht="15.75" customHeight="1">
      <c r="A827" s="1"/>
    </row>
    <row r="828" spans="1:1" ht="15.75" customHeight="1">
      <c r="A828" s="1"/>
    </row>
    <row r="829" spans="1:1" ht="15.75" customHeight="1">
      <c r="A829" s="1"/>
    </row>
    <row r="830" spans="1:1" ht="15.75" customHeight="1">
      <c r="A830" s="1"/>
    </row>
    <row r="831" spans="1:1" ht="15.75" customHeight="1">
      <c r="A831" s="1"/>
    </row>
    <row r="832" spans="1:1" ht="15.75" customHeight="1">
      <c r="A832" s="1"/>
    </row>
    <row r="833" spans="1:1" ht="15.75" customHeight="1">
      <c r="A833" s="1"/>
    </row>
    <row r="834" spans="1:1" ht="15.75" customHeight="1">
      <c r="A834" s="1"/>
    </row>
    <row r="835" spans="1:1" ht="15.75" customHeight="1">
      <c r="A835" s="1"/>
    </row>
    <row r="836" spans="1:1" ht="15.75" customHeight="1">
      <c r="A836" s="1"/>
    </row>
    <row r="837" spans="1:1" ht="15.75" customHeight="1">
      <c r="A837" s="1"/>
    </row>
    <row r="838" spans="1:1" ht="15.75" customHeight="1">
      <c r="A838" s="1"/>
    </row>
    <row r="839" spans="1:1" ht="15.75" customHeight="1">
      <c r="A839" s="1"/>
    </row>
    <row r="840" spans="1:1" ht="15.75" customHeight="1">
      <c r="A840" s="1"/>
    </row>
    <row r="841" spans="1:1" ht="15.75" customHeight="1">
      <c r="A841" s="1"/>
    </row>
    <row r="842" spans="1:1" ht="15.75" customHeight="1">
      <c r="A842" s="1"/>
    </row>
    <row r="843" spans="1:1" ht="15.75" customHeight="1">
      <c r="A843" s="1"/>
    </row>
    <row r="844" spans="1:1" ht="15.75" customHeight="1">
      <c r="A844" s="1"/>
    </row>
    <row r="845" spans="1:1" ht="15.75" customHeight="1">
      <c r="A845" s="1"/>
    </row>
    <row r="846" spans="1:1" ht="15.75" customHeight="1">
      <c r="A846" s="1"/>
    </row>
    <row r="847" spans="1:1" ht="15.75" customHeight="1">
      <c r="A847" s="1"/>
    </row>
    <row r="848" spans="1:1" ht="15.75" customHeight="1">
      <c r="A848" s="1"/>
    </row>
    <row r="849" spans="1:1" ht="15.75" customHeight="1">
      <c r="A849" s="1"/>
    </row>
    <row r="850" spans="1:1" ht="15.75" customHeight="1">
      <c r="A850" s="1"/>
    </row>
    <row r="851" spans="1:1" ht="15.75" customHeight="1">
      <c r="A851" s="1"/>
    </row>
    <row r="852" spans="1:1" ht="15.75" customHeight="1">
      <c r="A852" s="1"/>
    </row>
    <row r="853" spans="1:1" ht="15.75" customHeight="1">
      <c r="A853" s="1"/>
    </row>
    <row r="854" spans="1:1" ht="15.75" customHeight="1">
      <c r="A854" s="1"/>
    </row>
    <row r="855" spans="1:1" ht="15.75" customHeight="1">
      <c r="A855" s="1"/>
    </row>
    <row r="856" spans="1:1" ht="15.75" customHeight="1">
      <c r="A856" s="1"/>
    </row>
    <row r="857" spans="1:1" ht="15.75" customHeight="1">
      <c r="A857" s="1"/>
    </row>
    <row r="858" spans="1:1" ht="15.75" customHeight="1">
      <c r="A858" s="1"/>
    </row>
    <row r="859" spans="1:1" ht="15.75" customHeight="1">
      <c r="A859" s="1"/>
    </row>
    <row r="860" spans="1:1" ht="15.75" customHeight="1">
      <c r="A860" s="1"/>
    </row>
    <row r="861" spans="1:1" ht="15.75" customHeight="1">
      <c r="A861" s="1"/>
    </row>
    <row r="862" spans="1:1" ht="15.75" customHeight="1">
      <c r="A862" s="1"/>
    </row>
    <row r="863" spans="1:1" ht="15.75" customHeight="1">
      <c r="A863" s="1"/>
    </row>
    <row r="864" spans="1:1" ht="15.75" customHeight="1">
      <c r="A864" s="1"/>
    </row>
    <row r="865" spans="1:1" ht="15.75" customHeight="1">
      <c r="A865" s="1"/>
    </row>
    <row r="866" spans="1:1" ht="15.75" customHeight="1">
      <c r="A866" s="1"/>
    </row>
    <row r="867" spans="1:1" ht="15.75" customHeight="1">
      <c r="A867" s="1"/>
    </row>
    <row r="868" spans="1:1" ht="15.75" customHeight="1">
      <c r="A868" s="1"/>
    </row>
    <row r="869" spans="1:1" ht="15.75" customHeight="1">
      <c r="A869" s="1"/>
    </row>
    <row r="870" spans="1:1" ht="15.75" customHeight="1">
      <c r="A870" s="1"/>
    </row>
    <row r="871" spans="1:1" ht="15.75" customHeight="1">
      <c r="A871" s="1"/>
    </row>
    <row r="872" spans="1:1" ht="15.75" customHeight="1">
      <c r="A872" s="1"/>
    </row>
    <row r="873" spans="1:1" ht="15.75" customHeight="1">
      <c r="A873" s="1"/>
    </row>
    <row r="874" spans="1:1" ht="15.75" customHeight="1">
      <c r="A874" s="1"/>
    </row>
    <row r="875" spans="1:1" ht="15.75" customHeight="1">
      <c r="A875" s="1"/>
    </row>
    <row r="876" spans="1:1" ht="15.75" customHeight="1">
      <c r="A876" s="1"/>
    </row>
    <row r="877" spans="1:1" ht="15.75" customHeight="1">
      <c r="A877" s="1"/>
    </row>
    <row r="878" spans="1:1" ht="15.75" customHeight="1">
      <c r="A878" s="1"/>
    </row>
    <row r="879" spans="1:1" ht="15.75" customHeight="1">
      <c r="A879" s="1"/>
    </row>
    <row r="880" spans="1:1" ht="15.75" customHeight="1">
      <c r="A880" s="1"/>
    </row>
    <row r="881" spans="1:1" ht="15.75" customHeight="1">
      <c r="A881" s="1"/>
    </row>
    <row r="882" spans="1:1" ht="15.75" customHeight="1">
      <c r="A882" s="1"/>
    </row>
    <row r="883" spans="1:1" ht="15.75" customHeight="1">
      <c r="A883" s="1"/>
    </row>
    <row r="884" spans="1:1" ht="15.75" customHeight="1">
      <c r="A884" s="1"/>
    </row>
    <row r="885" spans="1:1" ht="15.75" customHeight="1">
      <c r="A885" s="1"/>
    </row>
    <row r="886" spans="1:1" ht="15.75" customHeight="1">
      <c r="A886" s="1"/>
    </row>
    <row r="887" spans="1:1" ht="15.75" customHeight="1">
      <c r="A887" s="1"/>
    </row>
    <row r="888" spans="1:1" ht="15.75" customHeight="1">
      <c r="A888" s="1"/>
    </row>
    <row r="889" spans="1:1" ht="15.75" customHeight="1">
      <c r="A889" s="1"/>
    </row>
    <row r="890" spans="1:1" ht="15.75" customHeight="1">
      <c r="A890" s="1"/>
    </row>
    <row r="891" spans="1:1" ht="15.75" customHeight="1">
      <c r="A891" s="1"/>
    </row>
    <row r="892" spans="1:1" ht="15.75" customHeight="1">
      <c r="A892" s="1"/>
    </row>
    <row r="893" spans="1:1" ht="15.75" customHeight="1">
      <c r="A893" s="1"/>
    </row>
    <row r="894" spans="1:1" ht="15.75" customHeight="1">
      <c r="A894" s="1"/>
    </row>
    <row r="895" spans="1:1" ht="15.75" customHeight="1">
      <c r="A895" s="1"/>
    </row>
    <row r="896" spans="1:1" ht="15.75" customHeight="1">
      <c r="A896" s="1"/>
    </row>
    <row r="897" spans="1:1" ht="15.75" customHeight="1">
      <c r="A897" s="1"/>
    </row>
    <row r="898" spans="1:1" ht="15.75" customHeight="1">
      <c r="A898" s="1"/>
    </row>
    <row r="899" spans="1:1" ht="15.75" customHeight="1">
      <c r="A899" s="1"/>
    </row>
    <row r="900" spans="1:1" ht="15.75" customHeight="1">
      <c r="A900" s="1"/>
    </row>
    <row r="901" spans="1:1" ht="15.75" customHeight="1">
      <c r="A901" s="1"/>
    </row>
    <row r="902" spans="1:1" ht="15.75" customHeight="1">
      <c r="A902" s="1"/>
    </row>
    <row r="903" spans="1:1" ht="15.75" customHeight="1">
      <c r="A903" s="1"/>
    </row>
    <row r="904" spans="1:1" ht="15.75" customHeight="1">
      <c r="A904" s="1"/>
    </row>
    <row r="905" spans="1:1" ht="15.75" customHeight="1">
      <c r="A905" s="1"/>
    </row>
    <row r="906" spans="1:1" ht="15.75" customHeight="1">
      <c r="A906" s="1"/>
    </row>
    <row r="907" spans="1:1" ht="15.75" customHeight="1">
      <c r="A907" s="1"/>
    </row>
    <row r="908" spans="1:1" ht="15.75" customHeight="1">
      <c r="A908" s="1"/>
    </row>
    <row r="909" spans="1:1" ht="15.75" customHeight="1">
      <c r="A909" s="1"/>
    </row>
    <row r="910" spans="1:1" ht="15.75" customHeight="1">
      <c r="A910" s="1"/>
    </row>
    <row r="911" spans="1:1" ht="15.75" customHeight="1">
      <c r="A911" s="1"/>
    </row>
    <row r="912" spans="1:1" ht="15.75" customHeight="1">
      <c r="A912" s="1"/>
    </row>
    <row r="913" spans="1:1" ht="15.75" customHeight="1">
      <c r="A913" s="1"/>
    </row>
    <row r="914" spans="1:1" ht="15.75" customHeight="1">
      <c r="A914" s="1"/>
    </row>
    <row r="915" spans="1:1" ht="15.75" customHeight="1">
      <c r="A915" s="1"/>
    </row>
    <row r="916" spans="1:1" ht="15.75" customHeight="1">
      <c r="A916" s="1"/>
    </row>
    <row r="917" spans="1:1" ht="15.75" customHeight="1">
      <c r="A917" s="1"/>
    </row>
    <row r="918" spans="1:1" ht="15.75" customHeight="1">
      <c r="A918" s="1"/>
    </row>
    <row r="919" spans="1:1" ht="15.75" customHeight="1">
      <c r="A919" s="1"/>
    </row>
    <row r="920" spans="1:1" ht="15.75" customHeight="1">
      <c r="A920" s="1"/>
    </row>
    <row r="921" spans="1:1" ht="15.75" customHeight="1">
      <c r="A921" s="1"/>
    </row>
    <row r="922" spans="1:1" ht="15.75" customHeight="1">
      <c r="A922" s="1"/>
    </row>
    <row r="923" spans="1:1" ht="15.75" customHeight="1">
      <c r="A923" s="1"/>
    </row>
    <row r="924" spans="1:1" ht="15.75" customHeight="1">
      <c r="A924" s="1"/>
    </row>
    <row r="925" spans="1:1" ht="15.75" customHeight="1">
      <c r="A925" s="1"/>
    </row>
    <row r="926" spans="1:1" ht="15.75" customHeight="1">
      <c r="A926" s="1"/>
    </row>
    <row r="927" spans="1:1" ht="15.75" customHeight="1">
      <c r="A927" s="1"/>
    </row>
    <row r="928" spans="1:1" ht="15.75" customHeight="1">
      <c r="A928" s="1"/>
    </row>
    <row r="929" spans="1:1" ht="15.75" customHeight="1">
      <c r="A929" s="1"/>
    </row>
    <row r="930" spans="1:1" ht="15.75" customHeight="1">
      <c r="A930" s="1"/>
    </row>
    <row r="931" spans="1:1" ht="15.75" customHeight="1">
      <c r="A931" s="1"/>
    </row>
    <row r="932" spans="1:1" ht="15.75" customHeight="1">
      <c r="A932" s="1"/>
    </row>
    <row r="933" spans="1:1" ht="15.75" customHeight="1">
      <c r="A933" s="1"/>
    </row>
    <row r="934" spans="1:1" ht="15.75" customHeight="1">
      <c r="A934" s="1"/>
    </row>
    <row r="935" spans="1:1" ht="15.75" customHeight="1">
      <c r="A935" s="1"/>
    </row>
    <row r="936" spans="1:1" ht="15.75" customHeight="1">
      <c r="A936" s="1"/>
    </row>
    <row r="937" spans="1:1" ht="15.75" customHeight="1">
      <c r="A937" s="1"/>
    </row>
    <row r="938" spans="1:1" ht="15.75" customHeight="1">
      <c r="A938" s="1"/>
    </row>
    <row r="939" spans="1:1" ht="15.75" customHeight="1">
      <c r="A939" s="1"/>
    </row>
    <row r="940" spans="1:1" ht="15.75" customHeight="1">
      <c r="A940" s="1"/>
    </row>
    <row r="941" spans="1:1" ht="15.75" customHeight="1">
      <c r="A941" s="1"/>
    </row>
    <row r="942" spans="1:1" ht="15.75" customHeight="1">
      <c r="A942" s="1"/>
    </row>
    <row r="943" spans="1:1" ht="15.75" customHeight="1">
      <c r="A943" s="1"/>
    </row>
    <row r="944" spans="1:1" ht="15.75" customHeight="1">
      <c r="A944" s="1"/>
    </row>
    <row r="945" spans="1:1" ht="15.75" customHeight="1">
      <c r="A945" s="1"/>
    </row>
    <row r="946" spans="1:1" ht="15.75" customHeight="1">
      <c r="A946" s="1"/>
    </row>
    <row r="947" spans="1:1" ht="15.75" customHeight="1">
      <c r="A947" s="1"/>
    </row>
    <row r="948" spans="1:1" ht="15.75" customHeight="1">
      <c r="A948" s="1"/>
    </row>
    <row r="949" spans="1:1" ht="15.75" customHeight="1">
      <c r="A949" s="1"/>
    </row>
    <row r="950" spans="1:1" ht="15.75" customHeight="1">
      <c r="A950" s="1"/>
    </row>
    <row r="951" spans="1:1" ht="15.75" customHeight="1">
      <c r="A951" s="1"/>
    </row>
    <row r="952" spans="1:1" ht="15.75" customHeight="1">
      <c r="A952" s="1"/>
    </row>
    <row r="953" spans="1:1" ht="15.75" customHeight="1">
      <c r="A953" s="1"/>
    </row>
    <row r="954" spans="1:1" ht="15.75" customHeight="1">
      <c r="A954" s="1"/>
    </row>
    <row r="955" spans="1:1" ht="15.75" customHeight="1">
      <c r="A955" s="1"/>
    </row>
    <row r="956" spans="1:1" ht="15.75" customHeight="1">
      <c r="A956" s="1"/>
    </row>
    <row r="957" spans="1:1" ht="15.75" customHeight="1">
      <c r="A957" s="1"/>
    </row>
    <row r="958" spans="1:1" ht="15.75" customHeight="1">
      <c r="A958" s="1"/>
    </row>
    <row r="959" spans="1:1" ht="15.75" customHeight="1">
      <c r="A959" s="1"/>
    </row>
    <row r="960" spans="1:1" ht="15.75" customHeight="1">
      <c r="A960" s="1"/>
    </row>
    <row r="961" spans="1:1" ht="15.75" customHeight="1">
      <c r="A961" s="1"/>
    </row>
    <row r="962" spans="1:1" ht="15.75" customHeight="1">
      <c r="A962" s="1"/>
    </row>
    <row r="963" spans="1:1" ht="15.75" customHeight="1">
      <c r="A963" s="1"/>
    </row>
    <row r="964" spans="1:1" ht="15.75" customHeight="1">
      <c r="A964" s="1"/>
    </row>
    <row r="965" spans="1:1" ht="15.75" customHeight="1">
      <c r="A965" s="1"/>
    </row>
    <row r="966" spans="1:1" ht="15.75" customHeight="1">
      <c r="A966" s="1"/>
    </row>
    <row r="967" spans="1:1" ht="15.75" customHeight="1">
      <c r="A967" s="1"/>
    </row>
    <row r="968" spans="1:1" ht="15.75" customHeight="1">
      <c r="A968" s="1"/>
    </row>
    <row r="969" spans="1:1" ht="15.75" customHeight="1">
      <c r="A969" s="1"/>
    </row>
    <row r="970" spans="1:1" ht="15.75" customHeight="1">
      <c r="A970" s="1"/>
    </row>
    <row r="971" spans="1:1" ht="15.75" customHeight="1">
      <c r="A971" s="1"/>
    </row>
    <row r="972" spans="1:1" ht="15.75" customHeight="1">
      <c r="A972" s="1"/>
    </row>
    <row r="973" spans="1:1" ht="15.75" customHeight="1">
      <c r="A973" s="1"/>
    </row>
    <row r="974" spans="1:1" ht="15.75" customHeight="1">
      <c r="A974" s="1"/>
    </row>
    <row r="975" spans="1:1" ht="15.75" customHeight="1">
      <c r="A975" s="1"/>
    </row>
    <row r="976" spans="1:1" ht="15.75" customHeight="1">
      <c r="A976" s="1"/>
    </row>
    <row r="977" spans="1:1" ht="15.75" customHeight="1">
      <c r="A977" s="1"/>
    </row>
    <row r="978" spans="1:1" ht="15.75" customHeight="1">
      <c r="A978" s="1"/>
    </row>
    <row r="979" spans="1:1" ht="15.75" customHeight="1">
      <c r="A979" s="1"/>
    </row>
    <row r="980" spans="1:1" ht="15.75" customHeight="1">
      <c r="A980" s="1"/>
    </row>
    <row r="981" spans="1:1" ht="15.75" customHeight="1">
      <c r="A981" s="1"/>
    </row>
    <row r="982" spans="1:1" ht="15.75" customHeight="1">
      <c r="A982" s="1"/>
    </row>
    <row r="983" spans="1:1" ht="15.75" customHeight="1">
      <c r="A983" s="1"/>
    </row>
    <row r="984" spans="1:1" ht="15.75" customHeight="1">
      <c r="A984" s="1"/>
    </row>
    <row r="985" spans="1:1" ht="15.75" customHeight="1">
      <c r="A985" s="1"/>
    </row>
    <row r="986" spans="1:1" ht="15.75" customHeight="1">
      <c r="A986" s="1"/>
    </row>
    <row r="987" spans="1:1" ht="15.75" customHeight="1">
      <c r="A987" s="1"/>
    </row>
    <row r="988" spans="1:1" ht="15.75" customHeight="1">
      <c r="A988" s="1"/>
    </row>
    <row r="989" spans="1:1" ht="15.75" customHeight="1">
      <c r="A989" s="1"/>
    </row>
    <row r="990" spans="1:1" ht="15.75" customHeight="1">
      <c r="A990" s="1"/>
    </row>
    <row r="991" spans="1:1" ht="15.75" customHeight="1">
      <c r="A991" s="1"/>
    </row>
    <row r="992" spans="1:1" ht="15.75" customHeight="1">
      <c r="A992" s="1"/>
    </row>
    <row r="993" spans="1:1" ht="15.75" customHeight="1">
      <c r="A993" s="1"/>
    </row>
    <row r="994" spans="1:1" ht="15.75" customHeight="1">
      <c r="A994" s="1"/>
    </row>
    <row r="995" spans="1:1" ht="15.75" customHeight="1">
      <c r="A995" s="1"/>
    </row>
    <row r="996" spans="1:1" ht="15.75" customHeight="1">
      <c r="A996" s="1"/>
    </row>
    <row r="997" spans="1:1" ht="15.75" customHeight="1">
      <c r="A997" s="1"/>
    </row>
    <row r="998" spans="1:1" ht="15.75" customHeight="1">
      <c r="A998" s="1"/>
    </row>
    <row r="999" spans="1:1" ht="15.75" customHeight="1">
      <c r="A999" s="1"/>
    </row>
    <row r="1000" spans="1:1" ht="15.75" customHeight="1">
      <c r="A1000" s="1"/>
    </row>
  </sheetData>
  <mergeCells count="6">
    <mergeCell ref="I5:S6"/>
    <mergeCell ref="I7:S8"/>
    <mergeCell ref="I9:S10"/>
    <mergeCell ref="I11:S12"/>
    <mergeCell ref="D13:D14"/>
    <mergeCell ref="E13:H14"/>
  </mergeCells>
  <conditionalFormatting sqref="B11:H11 B13:C13">
    <cfRule type="expression" dxfId="21" priority="1">
      <formula>AND(DAY(B11)&gt;=1,DAY(B11)&lt;=15)</formula>
    </cfRule>
  </conditionalFormatting>
  <conditionalFormatting sqref="B3:G3">
    <cfRule type="expression" dxfId="20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T1000"/>
  <sheetViews>
    <sheetView showGridLines="0" topLeftCell="A5" workbookViewId="0">
      <selection activeCell="C12" sqref="C12"/>
    </sheetView>
  </sheetViews>
  <sheetFormatPr defaultColWidth="12.625" defaultRowHeight="15" customHeight="1"/>
  <cols>
    <col min="1" max="1" width="13" customWidth="1"/>
    <col min="2" max="2" width="18.25" customWidth="1"/>
    <col min="3" max="8" width="17.625" customWidth="1"/>
    <col min="9" max="9" width="2.625" customWidth="1"/>
    <col min="10" max="10" width="12" customWidth="1"/>
    <col min="11" max="26" width="8.75" customWidth="1"/>
  </cols>
  <sheetData>
    <row r="1" spans="1:20" ht="59.25" customHeight="1">
      <c r="A1" s="1"/>
      <c r="B1" s="3" t="str">
        <f>"Mart "&amp;TakvimYılı</f>
        <v>Mart 2026</v>
      </c>
      <c r="C1" s="3"/>
      <c r="D1" s="3"/>
      <c r="E1" s="4"/>
      <c r="F1" s="4"/>
      <c r="G1" s="4"/>
      <c r="H1" s="18"/>
    </row>
    <row r="2" spans="1:20" ht="21.75" customHeight="1">
      <c r="A2" s="1"/>
      <c r="B2" s="7" t="str">
        <f>IF(HaftaBaşlangıcı="PAZAR", "PAZAR","PAZARTESİ")</f>
        <v>PAZARTESİ</v>
      </c>
      <c r="C2" s="19" t="s">
        <v>5</v>
      </c>
      <c r="D2" s="19" t="s">
        <v>6</v>
      </c>
      <c r="E2" s="19" t="s">
        <v>7</v>
      </c>
      <c r="F2" s="19" t="s">
        <v>8</v>
      </c>
      <c r="G2" s="19" t="s">
        <v>9</v>
      </c>
      <c r="H2" s="19" t="s">
        <v>10</v>
      </c>
    </row>
    <row r="3" spans="1:20" ht="19.5" customHeight="1">
      <c r="A3" s="1"/>
      <c r="B3" s="11">
        <f t="array" ref="B3:H3">GünlerVeHaftalar+DATE(TakvimYılı,3,1)-WEEKDAY(DATE(TakvimYılı,3,1),(HaftaBaşlangıcı="Pazartesi")+1)+1</f>
        <v>46076</v>
      </c>
      <c r="C3" s="11">
        <v>46077</v>
      </c>
      <c r="D3" s="11">
        <v>46078</v>
      </c>
      <c r="E3" s="11">
        <v>46079</v>
      </c>
      <c r="F3" s="11">
        <v>46080</v>
      </c>
      <c r="G3" s="11">
        <v>46081</v>
      </c>
      <c r="H3" s="11">
        <v>46082</v>
      </c>
    </row>
    <row r="4" spans="1:20" ht="48.75" customHeight="1">
      <c r="A4" s="1"/>
      <c r="B4" s="1"/>
      <c r="C4" s="1"/>
      <c r="D4" s="1"/>
      <c r="E4" s="1"/>
      <c r="F4" s="1"/>
      <c r="G4" s="1"/>
      <c r="H4" s="1"/>
    </row>
    <row r="5" spans="1:20" ht="19.5" customHeight="1">
      <c r="A5" s="1"/>
      <c r="B5" s="20">
        <f t="array" ref="B5:H5">GünlerVeHaftalar+DATE(TakvimYılı,3,1)-WEEKDAY(DATE(TakvimYılı,3,1),(HaftaBaşlangıcı="Pazartesi")+1)+8</f>
        <v>46083</v>
      </c>
      <c r="C5" s="20">
        <v>46084</v>
      </c>
      <c r="D5" s="20">
        <v>46085</v>
      </c>
      <c r="E5" s="20">
        <v>46086</v>
      </c>
      <c r="F5" s="20">
        <v>46087</v>
      </c>
      <c r="G5" s="20">
        <v>46088</v>
      </c>
      <c r="H5" s="20">
        <v>46089</v>
      </c>
      <c r="I5" s="51" t="s">
        <v>15</v>
      </c>
      <c r="J5" s="52"/>
      <c r="K5" s="52"/>
      <c r="L5" s="52"/>
      <c r="M5" s="52"/>
      <c r="N5" s="52"/>
      <c r="O5" s="52"/>
      <c r="P5" s="52"/>
      <c r="Q5" s="52"/>
      <c r="R5" s="52"/>
      <c r="S5" s="52"/>
    </row>
    <row r="6" spans="1:20" ht="72" customHeight="1">
      <c r="A6" s="21" t="s">
        <v>16</v>
      </c>
      <c r="B6" s="17"/>
      <c r="C6" s="23"/>
      <c r="D6" s="23"/>
      <c r="E6" s="17"/>
      <c r="F6" s="24" t="s">
        <v>17</v>
      </c>
      <c r="G6" s="15"/>
      <c r="H6" s="15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</row>
    <row r="7" spans="1:20" ht="19.5" customHeight="1">
      <c r="A7" s="1"/>
      <c r="B7" s="11">
        <f t="array" ref="B7:H7">GünlerVeHaftalar+DATE(TakvimYılı,3,1)-WEEKDAY(DATE(TakvimYılı,3,1),(HaftaBaşlangıcı="Pazartesi")+1)+15</f>
        <v>46090</v>
      </c>
      <c r="C7" s="11">
        <v>46091</v>
      </c>
      <c r="D7" s="11">
        <v>46092</v>
      </c>
      <c r="E7" s="11">
        <v>46093</v>
      </c>
      <c r="F7" s="11">
        <v>46094</v>
      </c>
      <c r="G7" s="11">
        <v>46095</v>
      </c>
      <c r="H7" s="11">
        <v>46096</v>
      </c>
      <c r="I7" s="51" t="s">
        <v>18</v>
      </c>
      <c r="J7" s="52"/>
      <c r="K7" s="52"/>
      <c r="L7" s="52"/>
      <c r="M7" s="52"/>
      <c r="N7" s="52"/>
      <c r="O7" s="52"/>
      <c r="P7" s="52"/>
      <c r="Q7" s="52"/>
      <c r="R7" s="52"/>
      <c r="S7" s="52"/>
    </row>
    <row r="8" spans="1:20" ht="57.75" customHeight="1">
      <c r="A8" s="21" t="s">
        <v>19</v>
      </c>
      <c r="B8" s="75"/>
      <c r="C8" s="75"/>
      <c r="D8" s="26"/>
      <c r="E8" s="17"/>
      <c r="F8" s="17"/>
      <c r="G8" s="1"/>
      <c r="H8" s="1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</row>
    <row r="9" spans="1:20" ht="19.5" customHeight="1">
      <c r="A9" s="1"/>
      <c r="B9" s="20">
        <f t="array" ref="B9:H9">GünlerVeHaftalar+DATE(TakvimYılı,3,1)-WEEKDAY(DATE(TakvimYılı,3,1),(HaftaBaşlangıcı="Pazartesi")+1)+22</f>
        <v>46097</v>
      </c>
      <c r="C9" s="20">
        <v>46098</v>
      </c>
      <c r="D9" s="20">
        <v>46099</v>
      </c>
      <c r="E9" s="20">
        <v>46100</v>
      </c>
      <c r="F9" s="20">
        <v>46101</v>
      </c>
      <c r="G9" s="20">
        <v>46102</v>
      </c>
      <c r="H9" s="20">
        <v>46103</v>
      </c>
      <c r="I9" s="53" t="s">
        <v>20</v>
      </c>
      <c r="J9" s="52"/>
      <c r="K9" s="52"/>
      <c r="L9" s="52"/>
      <c r="M9" s="52"/>
      <c r="N9" s="52"/>
      <c r="O9" s="52"/>
      <c r="P9" s="52"/>
      <c r="Q9" s="52"/>
      <c r="R9" s="52"/>
      <c r="S9" s="52"/>
    </row>
    <row r="10" spans="1:20" ht="66" customHeight="1">
      <c r="A10" s="21" t="s">
        <v>21</v>
      </c>
      <c r="B10" s="27"/>
      <c r="C10" s="23"/>
      <c r="D10" s="23"/>
      <c r="E10" s="28" t="s">
        <v>26</v>
      </c>
      <c r="F10" s="29" t="s">
        <v>26</v>
      </c>
      <c r="G10" s="30" t="s">
        <v>27</v>
      </c>
      <c r="H10" s="30" t="s">
        <v>27</v>
      </c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</row>
    <row r="11" spans="1:20" ht="19.5" customHeight="1">
      <c r="A11" s="1"/>
      <c r="B11" s="11">
        <f t="array" ref="B11:H11">GünlerVeHaftalar+DATE(TakvimYılı,3,1)-WEEKDAY(DATE(TakvimYılı,3,1),(HaftaBaşlangıcı="Pazartesi")+1)+29</f>
        <v>46104</v>
      </c>
      <c r="C11" s="11">
        <v>46105</v>
      </c>
      <c r="D11" s="11">
        <v>46106</v>
      </c>
      <c r="E11" s="11">
        <v>46107</v>
      </c>
      <c r="F11" s="11">
        <v>46108</v>
      </c>
      <c r="G11" s="11">
        <v>46109</v>
      </c>
      <c r="H11" s="11">
        <v>46110</v>
      </c>
      <c r="I11" s="54" t="s">
        <v>23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</row>
    <row r="12" spans="1:20" ht="63.75" customHeight="1">
      <c r="A12" s="21" t="s">
        <v>24</v>
      </c>
      <c r="B12" s="27" t="s">
        <v>25</v>
      </c>
      <c r="C12" s="23"/>
      <c r="D12" s="25" t="s">
        <v>22</v>
      </c>
      <c r="E12" s="25" t="s">
        <v>22</v>
      </c>
      <c r="F12" s="17"/>
      <c r="G12" s="17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</row>
    <row r="13" spans="1:20" ht="19.5" customHeight="1">
      <c r="A13" s="1"/>
      <c r="B13" s="20">
        <f t="array" ref="B13:C13">GünlerVeHaftalar+DATE(TakvimYılı,3,1)-WEEKDAY(DATE(TakvimYılı,3,1),(HaftaBaşlangıcı="Pazartesi")+1)+36</f>
        <v>46111</v>
      </c>
      <c r="C13" s="20">
        <v>46112</v>
      </c>
      <c r="D13" s="43" t="s">
        <v>4</v>
      </c>
      <c r="E13" s="45"/>
      <c r="F13" s="46"/>
      <c r="G13" s="46"/>
      <c r="H13" s="47"/>
    </row>
    <row r="14" spans="1:20" ht="57.75" customHeight="1">
      <c r="A14" s="1"/>
      <c r="B14" s="22"/>
      <c r="C14" s="15"/>
      <c r="D14" s="44"/>
      <c r="E14" s="48"/>
      <c r="F14" s="49"/>
      <c r="G14" s="49"/>
      <c r="H14" s="50"/>
      <c r="J14" s="54"/>
      <c r="K14" s="52"/>
      <c r="L14" s="52"/>
      <c r="M14" s="52"/>
      <c r="N14" s="52"/>
      <c r="O14" s="52"/>
      <c r="P14" s="52"/>
      <c r="Q14" s="52"/>
      <c r="R14" s="52"/>
      <c r="S14" s="52"/>
      <c r="T14" s="52"/>
    </row>
    <row r="15" spans="1:20" ht="15" customHeight="1"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5:S6"/>
    <mergeCell ref="I7:S8"/>
    <mergeCell ref="I9:S10"/>
    <mergeCell ref="I11:S12"/>
    <mergeCell ref="D13:D14"/>
    <mergeCell ref="E13:H14"/>
    <mergeCell ref="J14:T15"/>
  </mergeCells>
  <conditionalFormatting sqref="B11:H11 B13:C13">
    <cfRule type="expression" dxfId="19" priority="1">
      <formula>AND(DAY(B11)&gt;=1,DAY(B11)&lt;=15)</formula>
    </cfRule>
  </conditionalFormatting>
  <conditionalFormatting sqref="B3:G3">
    <cfRule type="expression" dxfId="18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3D175"/>
    <pageSetUpPr fitToPage="1"/>
  </sheetPr>
  <dimension ref="A1:S1000"/>
  <sheetViews>
    <sheetView showGridLines="0" topLeftCell="A6" workbookViewId="0">
      <selection activeCell="I3" sqref="I3:S4"/>
    </sheetView>
  </sheetViews>
  <sheetFormatPr defaultColWidth="12.625" defaultRowHeight="15" customHeight="1"/>
  <cols>
    <col min="1" max="1" width="12" customWidth="1"/>
    <col min="2" max="2" width="18.25" customWidth="1"/>
    <col min="3" max="8" width="17.625" customWidth="1"/>
    <col min="9" max="9" width="2.625" customWidth="1"/>
    <col min="10" max="10" width="12" customWidth="1"/>
    <col min="11" max="26" width="8.75" customWidth="1"/>
  </cols>
  <sheetData>
    <row r="1" spans="1:19" ht="59.25" customHeight="1">
      <c r="A1" s="1"/>
      <c r="B1" s="3" t="str">
        <f>"Nisan "&amp;TakvimYılı</f>
        <v>Nisan 2026</v>
      </c>
      <c r="C1" s="3"/>
      <c r="D1" s="3"/>
      <c r="E1" s="4"/>
      <c r="F1" s="4"/>
      <c r="G1" s="4"/>
      <c r="H1" s="18"/>
    </row>
    <row r="2" spans="1:19" ht="21.75" customHeight="1">
      <c r="A2" s="1"/>
      <c r="B2" s="7" t="str">
        <f>IF(HaftaBaşlangıcı="PAZAR", "PAZAR","PAZARTESİ")</f>
        <v>PAZARTESİ</v>
      </c>
      <c r="C2" s="19" t="s">
        <v>5</v>
      </c>
      <c r="D2" s="19" t="s">
        <v>6</v>
      </c>
      <c r="E2" s="19" t="s">
        <v>7</v>
      </c>
      <c r="F2" s="19" t="s">
        <v>8</v>
      </c>
      <c r="G2" s="19" t="s">
        <v>9</v>
      </c>
      <c r="H2" s="19" t="s">
        <v>10</v>
      </c>
    </row>
    <row r="3" spans="1:19" ht="19.5" customHeight="1">
      <c r="A3" s="1"/>
      <c r="B3" s="11">
        <f t="array" ref="B3:H3">GünlerVeHaftalar+DATE(TakvimYılı,4,1)-WEEKDAY(DATE(TakvimYılı,4,1),(HaftaBaşlangıcı="Pazartesi")+1)+1</f>
        <v>46111</v>
      </c>
      <c r="C3" s="11">
        <v>46112</v>
      </c>
      <c r="D3" s="11">
        <v>46113</v>
      </c>
      <c r="E3" s="11">
        <v>46114</v>
      </c>
      <c r="F3" s="11">
        <v>46115</v>
      </c>
      <c r="G3" s="11">
        <v>46116</v>
      </c>
      <c r="H3" s="11">
        <v>46117</v>
      </c>
      <c r="I3" s="54" t="s">
        <v>28</v>
      </c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19" ht="63" customHeight="1">
      <c r="A4" s="21" t="s">
        <v>29</v>
      </c>
      <c r="B4" s="31"/>
      <c r="C4" s="32"/>
      <c r="D4" s="31"/>
      <c r="E4" s="23"/>
      <c r="F4" s="23"/>
      <c r="G4" s="1"/>
      <c r="H4" s="1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19" ht="25.5" customHeight="1">
      <c r="A5" s="1"/>
      <c r="B5" s="20">
        <f t="array" ref="B5:H5">GünlerVeHaftalar+DATE(TakvimYılı,4,1)-WEEKDAY(DATE(TakvimYılı,4,1),(HaftaBaşlangıcı="Pazartesi")+1)+8</f>
        <v>46118</v>
      </c>
      <c r="C5" s="20">
        <v>46119</v>
      </c>
      <c r="D5" s="20">
        <v>46120</v>
      </c>
      <c r="E5" s="20">
        <v>46121</v>
      </c>
      <c r="F5" s="20">
        <v>46122</v>
      </c>
      <c r="G5" s="20">
        <v>46123</v>
      </c>
      <c r="H5" s="20">
        <v>46124</v>
      </c>
      <c r="I5" s="54" t="s">
        <v>30</v>
      </c>
      <c r="J5" s="52"/>
      <c r="K5" s="52"/>
      <c r="L5" s="52"/>
      <c r="M5" s="52"/>
      <c r="N5" s="52"/>
      <c r="O5" s="52"/>
      <c r="P5" s="52"/>
      <c r="Q5" s="52"/>
      <c r="R5" s="52"/>
      <c r="S5" s="52"/>
    </row>
    <row r="6" spans="1:19" ht="46.5" customHeight="1">
      <c r="A6" s="21" t="s">
        <v>31</v>
      </c>
      <c r="B6" s="17"/>
      <c r="C6" s="23"/>
      <c r="D6" s="17"/>
      <c r="E6" s="23"/>
      <c r="F6" s="23"/>
      <c r="G6" s="15"/>
      <c r="H6" s="15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</row>
    <row r="7" spans="1:19" ht="19.5" customHeight="1">
      <c r="A7" s="1"/>
      <c r="B7" s="11">
        <f t="array" ref="B7:H7">GünlerVeHaftalar+DATE(TakvimYılı,4,1)-WEEKDAY(DATE(TakvimYılı,4,1),(HaftaBaşlangıcı="Pazartesi")+1)+15</f>
        <v>46125</v>
      </c>
      <c r="C7" s="11">
        <v>46126</v>
      </c>
      <c r="D7" s="11">
        <v>46127</v>
      </c>
      <c r="E7" s="11">
        <v>46128</v>
      </c>
      <c r="F7" s="11">
        <v>46129</v>
      </c>
      <c r="G7" s="11">
        <v>46130</v>
      </c>
      <c r="H7" s="11">
        <v>46131</v>
      </c>
      <c r="I7" s="54" t="s">
        <v>32</v>
      </c>
      <c r="J7" s="52"/>
      <c r="K7" s="52"/>
      <c r="L7" s="52"/>
      <c r="M7" s="52"/>
      <c r="N7" s="52"/>
      <c r="O7" s="52"/>
      <c r="P7" s="52"/>
      <c r="Q7" s="52"/>
      <c r="R7" s="52"/>
      <c r="S7" s="52"/>
    </row>
    <row r="8" spans="1:19" ht="57.75" customHeight="1">
      <c r="A8" s="21" t="s">
        <v>33</v>
      </c>
      <c r="B8" s="23"/>
      <c r="C8" s="23"/>
      <c r="D8" s="23"/>
      <c r="E8" s="73"/>
      <c r="F8" s="17"/>
      <c r="G8" s="1"/>
      <c r="H8" s="1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</row>
    <row r="9" spans="1:19" ht="19.5" customHeight="1">
      <c r="A9" s="1"/>
      <c r="B9" s="20">
        <f t="array" ref="B9:H9">GünlerVeHaftalar+DATE(TakvimYılı,4,1)-WEEKDAY(DATE(TakvimYılı,4,1),(HaftaBaşlangıcı="Pazartesi")+1)+22</f>
        <v>46132</v>
      </c>
      <c r="C9" s="20">
        <v>46133</v>
      </c>
      <c r="D9" s="20">
        <v>46134</v>
      </c>
      <c r="E9" s="20">
        <v>46135</v>
      </c>
      <c r="F9" s="20">
        <v>46136</v>
      </c>
      <c r="G9" s="20">
        <v>46137</v>
      </c>
      <c r="H9" s="20">
        <v>46138</v>
      </c>
      <c r="I9" s="67" t="s">
        <v>34</v>
      </c>
      <c r="J9" s="52"/>
      <c r="K9" s="52"/>
      <c r="L9" s="52"/>
      <c r="M9" s="52"/>
      <c r="N9" s="52"/>
      <c r="O9" s="52"/>
      <c r="P9" s="52"/>
      <c r="Q9" s="52"/>
      <c r="R9" s="52"/>
      <c r="S9" s="52"/>
    </row>
    <row r="10" spans="1:19" ht="57.75" customHeight="1">
      <c r="A10" s="21" t="s">
        <v>35</v>
      </c>
      <c r="B10" s="71"/>
      <c r="C10" s="72"/>
      <c r="D10" s="33" t="s">
        <v>36</v>
      </c>
      <c r="E10" s="72"/>
      <c r="F10" s="72"/>
      <c r="G10" s="15"/>
      <c r="H10" s="15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</row>
    <row r="11" spans="1:19" ht="19.5" customHeight="1">
      <c r="A11" s="1"/>
      <c r="B11" s="11">
        <f t="array" ref="B11:H11">GünlerVeHaftalar+DATE(TakvimYılı,4,1)-WEEKDAY(DATE(TakvimYılı,4,1),(HaftaBaşlangıcı="Pazartesi")+1)+29</f>
        <v>46139</v>
      </c>
      <c r="C11" s="11">
        <v>46140</v>
      </c>
      <c r="D11" s="11">
        <v>46141</v>
      </c>
      <c r="E11" s="11">
        <v>46142</v>
      </c>
      <c r="F11" s="11">
        <v>46143</v>
      </c>
      <c r="G11" s="11">
        <v>46144</v>
      </c>
      <c r="H11" s="11">
        <v>46145</v>
      </c>
      <c r="I11" s="55" t="s">
        <v>37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</row>
    <row r="12" spans="1:19" ht="57.75" customHeight="1">
      <c r="A12" s="21" t="s">
        <v>38</v>
      </c>
      <c r="B12" s="69" t="s">
        <v>39</v>
      </c>
      <c r="C12" s="69"/>
      <c r="D12" s="69"/>
      <c r="E12" s="69"/>
      <c r="F12" s="70"/>
      <c r="G12" s="1"/>
      <c r="H12" s="1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</row>
    <row r="13" spans="1:19" ht="19.5" customHeight="1">
      <c r="A13" s="1"/>
      <c r="B13" s="20">
        <f t="array" ref="B13:C13">GünlerVeHaftalar+DATE(TakvimYılı,4,1)-WEEKDAY(DATE(TakvimYılı,4,1),(HaftaBaşlangıcı="Pazartesi")+1)+36</f>
        <v>46146</v>
      </c>
      <c r="C13" s="20">
        <v>46147</v>
      </c>
      <c r="D13" s="43" t="s">
        <v>4</v>
      </c>
      <c r="E13" s="45"/>
      <c r="F13" s="46"/>
      <c r="G13" s="46"/>
      <c r="H13" s="47"/>
    </row>
    <row r="14" spans="1:19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D13:D14"/>
    <mergeCell ref="E13:H14"/>
    <mergeCell ref="B12:F12"/>
    <mergeCell ref="I3:S4"/>
    <mergeCell ref="I5:S6"/>
    <mergeCell ref="I7:S8"/>
    <mergeCell ref="I9:S10"/>
    <mergeCell ref="I11:S12"/>
  </mergeCells>
  <conditionalFormatting sqref="B11:H11 B13:C13">
    <cfRule type="expression" dxfId="17" priority="1">
      <formula>AND(DAY(B11)&gt;=1,DAY(B11)&lt;=15)</formula>
    </cfRule>
  </conditionalFormatting>
  <conditionalFormatting sqref="B3:G3">
    <cfRule type="expression" dxfId="16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1E0A3"/>
    <pageSetUpPr fitToPage="1"/>
  </sheetPr>
  <dimension ref="A1:S1000"/>
  <sheetViews>
    <sheetView showGridLines="0" topLeftCell="A6" workbookViewId="0">
      <selection activeCell="I5" sqref="I5:S6"/>
    </sheetView>
  </sheetViews>
  <sheetFormatPr defaultColWidth="12.625" defaultRowHeight="15" customHeight="1"/>
  <cols>
    <col min="1" max="1" width="13.25" customWidth="1"/>
    <col min="2" max="2" width="18.25" customWidth="1"/>
    <col min="3" max="8" width="17.625" customWidth="1"/>
    <col min="9" max="9" width="2.625" customWidth="1"/>
    <col min="10" max="10" width="12" customWidth="1"/>
    <col min="11" max="26" width="8.75" customWidth="1"/>
  </cols>
  <sheetData>
    <row r="1" spans="1:19" ht="59.25" customHeight="1">
      <c r="A1" s="1"/>
      <c r="B1" s="3" t="str">
        <f>"Mayıs "&amp;TakvimYılı</f>
        <v>Mayıs 2026</v>
      </c>
      <c r="C1" s="3"/>
      <c r="D1" s="3"/>
      <c r="E1" s="4"/>
      <c r="F1" s="4"/>
      <c r="G1" s="4"/>
      <c r="H1" s="18"/>
    </row>
    <row r="2" spans="1:19" ht="21.75" customHeight="1">
      <c r="A2" s="1"/>
      <c r="B2" s="7" t="str">
        <f>IF(HaftaBaşlangıcı="PAZAR", "PAZAR","PAZARTESİ")</f>
        <v>PAZARTESİ</v>
      </c>
      <c r="C2" s="19" t="s">
        <v>5</v>
      </c>
      <c r="D2" s="19" t="s">
        <v>6</v>
      </c>
      <c r="E2" s="19" t="s">
        <v>7</v>
      </c>
      <c r="F2" s="19" t="s">
        <v>8</v>
      </c>
      <c r="G2" s="19" t="s">
        <v>9</v>
      </c>
      <c r="H2" s="19" t="s">
        <v>10</v>
      </c>
    </row>
    <row r="3" spans="1:19" ht="19.5" customHeight="1">
      <c r="A3" s="1"/>
      <c r="B3" s="11">
        <f t="array" ref="B3:H3">GünlerVeHaftalar+DATE(TakvimYılı,5,1)-WEEKDAY(DATE(TakvimYılı,5,1),(HaftaBaşlangıcı="Pazartesi")+1)+1</f>
        <v>46139</v>
      </c>
      <c r="C3" s="11">
        <v>46140</v>
      </c>
      <c r="D3" s="11">
        <v>46141</v>
      </c>
      <c r="E3" s="11">
        <v>46142</v>
      </c>
      <c r="F3" s="11">
        <v>46143</v>
      </c>
      <c r="G3" s="11">
        <v>46144</v>
      </c>
      <c r="H3" s="11">
        <v>46145</v>
      </c>
    </row>
    <row r="4" spans="1:19" ht="57.75" customHeight="1">
      <c r="A4" s="1"/>
      <c r="B4" s="23"/>
      <c r="C4" s="17"/>
      <c r="D4" s="17"/>
      <c r="E4" s="29"/>
      <c r="F4" s="28" t="s">
        <v>41</v>
      </c>
      <c r="G4" s="1"/>
      <c r="H4" s="1"/>
    </row>
    <row r="5" spans="1:19" ht="19.5" customHeight="1">
      <c r="A5" s="1"/>
      <c r="B5" s="20">
        <f t="array" ref="B5:H5">GünlerVeHaftalar+DATE(TakvimYılı,5,1)-WEEKDAY(DATE(TakvimYılı,5,1),(HaftaBaşlangıcı="Pazartesi")+1)+8</f>
        <v>46146</v>
      </c>
      <c r="C5" s="20">
        <v>46147</v>
      </c>
      <c r="D5" s="20">
        <v>46148</v>
      </c>
      <c r="E5" s="20">
        <v>46149</v>
      </c>
      <c r="F5" s="20">
        <v>46150</v>
      </c>
      <c r="G5" s="20">
        <v>46151</v>
      </c>
      <c r="H5" s="20">
        <v>46152</v>
      </c>
      <c r="I5" s="68" t="s">
        <v>62</v>
      </c>
      <c r="J5" s="52"/>
      <c r="K5" s="52"/>
      <c r="L5" s="52"/>
      <c r="M5" s="52"/>
      <c r="N5" s="52"/>
      <c r="O5" s="52"/>
      <c r="P5" s="52"/>
      <c r="Q5" s="52"/>
      <c r="R5" s="52"/>
      <c r="S5" s="52"/>
    </row>
    <row r="6" spans="1:19" ht="66" customHeight="1">
      <c r="A6" s="21" t="s">
        <v>40</v>
      </c>
      <c r="B6" s="17"/>
      <c r="C6" s="23"/>
      <c r="D6" s="34" t="s">
        <v>44</v>
      </c>
      <c r="E6" s="23"/>
      <c r="F6" s="17"/>
      <c r="G6" s="15"/>
      <c r="H6" s="15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</row>
    <row r="7" spans="1:19" ht="19.5" customHeight="1">
      <c r="A7" s="1"/>
      <c r="B7" s="11">
        <f t="array" ref="B7:H7">GünlerVeHaftalar+DATE(TakvimYılı,5,1)-WEEKDAY(DATE(TakvimYılı,5,1),(HaftaBaşlangıcı="Pazartesi")+1)+15</f>
        <v>46153</v>
      </c>
      <c r="C7" s="11">
        <v>46154</v>
      </c>
      <c r="D7" s="11">
        <v>46155</v>
      </c>
      <c r="E7" s="11">
        <v>46156</v>
      </c>
      <c r="F7" s="11">
        <v>46157</v>
      </c>
      <c r="G7" s="11">
        <v>46158</v>
      </c>
      <c r="H7" s="11">
        <v>46159</v>
      </c>
      <c r="I7" s="54" t="s">
        <v>42</v>
      </c>
      <c r="J7" s="52"/>
      <c r="K7" s="52"/>
      <c r="L7" s="52"/>
      <c r="M7" s="52"/>
      <c r="N7" s="52"/>
      <c r="O7" s="52"/>
      <c r="P7" s="52"/>
      <c r="Q7" s="52"/>
      <c r="R7" s="52"/>
      <c r="S7" s="52"/>
    </row>
    <row r="8" spans="1:19" ht="57.75" customHeight="1">
      <c r="A8" s="21" t="s">
        <v>43</v>
      </c>
      <c r="B8" s="17"/>
      <c r="C8" s="17"/>
      <c r="D8" s="17"/>
      <c r="E8" s="35" t="s">
        <v>46</v>
      </c>
      <c r="F8" s="35" t="s">
        <v>46</v>
      </c>
      <c r="G8" s="1"/>
      <c r="H8" s="1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</row>
    <row r="9" spans="1:19" ht="19.5" customHeight="1">
      <c r="A9" s="1"/>
      <c r="B9" s="20">
        <f t="array" ref="B9:H9">GünlerVeHaftalar+DATE(TakvimYılı,5,1)-WEEKDAY(DATE(TakvimYılı,5,1),(HaftaBaşlangıcı="Pazartesi")+1)+22</f>
        <v>46160</v>
      </c>
      <c r="C9" s="20">
        <v>46161</v>
      </c>
      <c r="D9" s="20">
        <v>46162</v>
      </c>
      <c r="E9" s="20">
        <v>46163</v>
      </c>
      <c r="F9" s="20">
        <v>46164</v>
      </c>
      <c r="G9" s="20">
        <v>46165</v>
      </c>
      <c r="H9" s="20">
        <v>46166</v>
      </c>
      <c r="I9" s="54" t="s">
        <v>45</v>
      </c>
      <c r="J9" s="52"/>
      <c r="K9" s="52"/>
      <c r="L9" s="52"/>
      <c r="M9" s="52"/>
      <c r="N9" s="52"/>
      <c r="O9" s="52"/>
      <c r="P9" s="52"/>
      <c r="Q9" s="52"/>
      <c r="R9" s="52"/>
      <c r="S9" s="52"/>
    </row>
    <row r="10" spans="1:19" ht="57.75" customHeight="1">
      <c r="A10" s="21" t="s">
        <v>60</v>
      </c>
      <c r="B10" s="17"/>
      <c r="C10" s="29" t="s">
        <v>49</v>
      </c>
      <c r="D10" s="23"/>
      <c r="E10" s="17"/>
      <c r="F10" s="62"/>
      <c r="G10" s="15"/>
      <c r="H10" s="15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</row>
    <row r="11" spans="1:19" ht="19.5" customHeight="1">
      <c r="A11" s="1"/>
      <c r="B11" s="11">
        <f t="array" ref="B11:H11">GünlerVeHaftalar+DATE(TakvimYılı,5,1)-WEEKDAY(DATE(TakvimYılı,5,1),(HaftaBaşlangıcı="Pazartesi")+1)+29</f>
        <v>46167</v>
      </c>
      <c r="C11" s="11">
        <v>46168</v>
      </c>
      <c r="D11" s="11">
        <v>46169</v>
      </c>
      <c r="E11" s="11">
        <v>46170</v>
      </c>
      <c r="F11" s="11">
        <v>46171</v>
      </c>
      <c r="G11" s="11">
        <v>46172</v>
      </c>
      <c r="H11" s="11">
        <v>46173</v>
      </c>
    </row>
    <row r="12" spans="1:19" ht="57.75" customHeight="1">
      <c r="A12" s="1"/>
      <c r="B12" s="29" t="s">
        <v>50</v>
      </c>
      <c r="C12" s="29" t="s">
        <v>50</v>
      </c>
      <c r="D12" s="29" t="s">
        <v>50</v>
      </c>
      <c r="E12" s="29" t="s">
        <v>50</v>
      </c>
      <c r="F12" s="29" t="s">
        <v>50</v>
      </c>
      <c r="G12" s="1"/>
      <c r="H12" s="1"/>
    </row>
    <row r="13" spans="1:19" ht="19.5" customHeight="1">
      <c r="A13" s="1"/>
      <c r="B13" s="20">
        <f t="array" ref="B13:C13">GünlerVeHaftalar+DATE(TakvimYılı,5,1)-WEEKDAY(DATE(TakvimYılı,5,1),(HaftaBaşlangıcı="Pazartesi")+1)+36</f>
        <v>46174</v>
      </c>
      <c r="C13" s="20">
        <v>46175</v>
      </c>
      <c r="D13" s="43" t="s">
        <v>4</v>
      </c>
      <c r="E13" s="45"/>
      <c r="F13" s="46"/>
      <c r="G13" s="46"/>
      <c r="H13" s="47"/>
    </row>
    <row r="14" spans="1:19" ht="7.5" customHeight="1">
      <c r="A14" s="1"/>
      <c r="B14" s="15"/>
      <c r="C14" s="15"/>
      <c r="D14" s="44"/>
      <c r="E14" s="56"/>
      <c r="F14" s="52"/>
      <c r="G14" s="52"/>
      <c r="H14" s="57"/>
    </row>
    <row r="15" spans="1:19" ht="14.25" hidden="1">
      <c r="E15" s="48"/>
      <c r="F15" s="49"/>
      <c r="G15" s="49"/>
      <c r="H15" s="50"/>
    </row>
    <row r="16" spans="1:19" ht="14.25">
      <c r="E16" s="15"/>
      <c r="F16" s="15"/>
      <c r="G16" s="15"/>
      <c r="H16" s="15"/>
    </row>
    <row r="17" spans="5:8" ht="14.25">
      <c r="E17" s="1"/>
      <c r="F17" s="1"/>
      <c r="G17" s="1"/>
      <c r="H17" s="1"/>
    </row>
    <row r="21" spans="5:8" ht="15.75" customHeight="1"/>
    <row r="22" spans="5:8" ht="15.75" customHeight="1"/>
    <row r="23" spans="5:8" ht="15.75" customHeight="1"/>
    <row r="24" spans="5:8" ht="15.75" customHeight="1"/>
    <row r="25" spans="5:8" ht="15.75" customHeight="1"/>
    <row r="26" spans="5:8" ht="15.75" customHeight="1"/>
    <row r="27" spans="5:8" ht="15.75" customHeight="1"/>
    <row r="28" spans="5:8" ht="15.75" customHeight="1"/>
    <row r="29" spans="5:8" ht="15.75" customHeight="1"/>
    <row r="30" spans="5:8" ht="15.75" customHeight="1"/>
    <row r="31" spans="5:8" ht="15.75" customHeight="1"/>
    <row r="32" spans="5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I5:S6"/>
    <mergeCell ref="I7:S8"/>
    <mergeCell ref="I9:S10"/>
    <mergeCell ref="D13:D14"/>
    <mergeCell ref="E13:H15"/>
  </mergeCells>
  <conditionalFormatting sqref="B11:H11 B13:C13">
    <cfRule type="expression" dxfId="15" priority="1">
      <formula>AND(DAY(B11)&gt;=1,DAY(B11)&lt;=15)</formula>
    </cfRule>
  </conditionalFormatting>
  <conditionalFormatting sqref="B3:G3">
    <cfRule type="expression" dxfId="14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0EFD1"/>
    <pageSetUpPr fitToPage="1"/>
  </sheetPr>
  <dimension ref="A1:Z1000"/>
  <sheetViews>
    <sheetView showGridLines="0" tabSelected="1" workbookViewId="0">
      <selection activeCell="I3" sqref="I3:S4"/>
    </sheetView>
  </sheetViews>
  <sheetFormatPr defaultColWidth="12.625" defaultRowHeight="15" customHeight="1"/>
  <cols>
    <col min="1" max="1" width="11.875" customWidth="1"/>
    <col min="2" max="2" width="18.25" customWidth="1"/>
    <col min="3" max="8" width="17.625" customWidth="1"/>
    <col min="9" max="9" width="2.625" customWidth="1"/>
    <col min="10" max="10" width="12" customWidth="1"/>
    <col min="11" max="26" width="8.75" customWidth="1"/>
  </cols>
  <sheetData>
    <row r="1" spans="1:26" ht="59.25" customHeight="1">
      <c r="A1" s="1"/>
      <c r="B1" s="3" t="str">
        <f>"Haziran "&amp;TakvimYılı</f>
        <v>Haziran 2026</v>
      </c>
      <c r="C1" s="3"/>
      <c r="D1" s="3"/>
      <c r="E1" s="4"/>
      <c r="F1" s="4"/>
      <c r="G1" s="4"/>
      <c r="H1" s="18"/>
    </row>
    <row r="2" spans="1:26" ht="21.75" customHeight="1" thickBot="1">
      <c r="A2" s="1"/>
      <c r="B2" s="7" t="str">
        <f>IF(HaftaBaşlangıcı="PAZAR", "PAZAR","PAZARTESİ")</f>
        <v>PAZARTESİ</v>
      </c>
      <c r="C2" s="19" t="s">
        <v>5</v>
      </c>
      <c r="D2" s="19" t="s">
        <v>6</v>
      </c>
      <c r="E2" s="19" t="s">
        <v>7</v>
      </c>
      <c r="F2" s="19" t="s">
        <v>8</v>
      </c>
      <c r="G2" s="19" t="s">
        <v>9</v>
      </c>
      <c r="H2" s="19" t="s">
        <v>10</v>
      </c>
    </row>
    <row r="3" spans="1:26" ht="19.5" customHeight="1">
      <c r="A3" s="1"/>
      <c r="B3" s="11">
        <f t="array" ref="B3:H3">GünlerVeHaftalar+DATE(TakvimYılı,6,1)-WEEKDAY(DATE(TakvimYılı,6,1),(HaftaBaşlangıcı="Pazartesi")+1)+1</f>
        <v>46174</v>
      </c>
      <c r="C3" s="11">
        <v>46175</v>
      </c>
      <c r="D3" s="11">
        <v>46176</v>
      </c>
      <c r="E3" s="11">
        <v>46177</v>
      </c>
      <c r="F3" s="11">
        <v>46178</v>
      </c>
      <c r="G3" s="11">
        <v>46179</v>
      </c>
      <c r="H3" s="11">
        <v>46180</v>
      </c>
      <c r="I3" s="54" t="s">
        <v>47</v>
      </c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26" ht="57.75" customHeight="1">
      <c r="A4" s="21" t="s">
        <v>48</v>
      </c>
      <c r="B4" s="1"/>
      <c r="C4" s="1"/>
      <c r="D4" s="1"/>
      <c r="E4" s="1"/>
      <c r="F4" s="65" t="s">
        <v>61</v>
      </c>
      <c r="G4" s="1"/>
      <c r="H4" s="1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26" ht="19.5" customHeight="1">
      <c r="A5" s="1"/>
      <c r="B5" s="20">
        <f t="array" ref="B5:H5">GünlerVeHaftalar+DATE(TakvimYılı,6,1)-WEEKDAY(DATE(TakvimYılı,6,1),(HaftaBaşlangıcı="Pazartesi")+1)+8</f>
        <v>46181</v>
      </c>
      <c r="C5" s="20">
        <v>46182</v>
      </c>
      <c r="D5" s="20">
        <v>46183</v>
      </c>
      <c r="E5" s="20">
        <v>46184</v>
      </c>
      <c r="F5" s="20">
        <v>46185</v>
      </c>
      <c r="G5" s="20">
        <v>46186</v>
      </c>
      <c r="H5" s="20">
        <v>46187</v>
      </c>
      <c r="I5" s="66" t="s">
        <v>51</v>
      </c>
      <c r="J5" s="64"/>
      <c r="K5" s="64"/>
      <c r="L5" s="64"/>
      <c r="M5" s="64"/>
      <c r="N5" s="64"/>
      <c r="O5" s="64"/>
      <c r="P5" s="64"/>
      <c r="Q5" s="64"/>
    </row>
    <row r="6" spans="1:26" ht="57.75" customHeight="1">
      <c r="A6" s="1" t="s">
        <v>52</v>
      </c>
      <c r="B6" s="1"/>
      <c r="C6" s="61"/>
      <c r="D6" s="61"/>
      <c r="E6" s="1"/>
      <c r="F6" s="21" t="s">
        <v>53</v>
      </c>
      <c r="G6" s="17"/>
      <c r="H6" s="15"/>
      <c r="I6" s="64"/>
      <c r="J6" s="64"/>
      <c r="K6" s="64"/>
      <c r="L6" s="64"/>
      <c r="M6" s="64"/>
      <c r="N6" s="64"/>
      <c r="O6" s="64"/>
      <c r="P6" s="64"/>
      <c r="Q6" s="64"/>
    </row>
    <row r="7" spans="1:26" ht="19.5" customHeight="1">
      <c r="A7" s="1"/>
      <c r="B7" s="11">
        <f t="array" ref="B7:H7">GünlerVeHaftalar+DATE(TakvimYılı,6,1)-WEEKDAY(DATE(TakvimYılı,6,1),(HaftaBaşlangıcı="Pazartesi")+1)+15</f>
        <v>46188</v>
      </c>
      <c r="C7" s="11">
        <v>46189</v>
      </c>
      <c r="D7" s="11">
        <v>46190</v>
      </c>
      <c r="E7" s="11">
        <v>46191</v>
      </c>
      <c r="F7" s="11">
        <v>46192</v>
      </c>
      <c r="G7" s="11">
        <v>46193</v>
      </c>
      <c r="H7" s="11">
        <v>46194</v>
      </c>
    </row>
    <row r="8" spans="1:26" ht="57.75" customHeight="1">
      <c r="A8" s="1"/>
      <c r="B8" s="37"/>
      <c r="C8" s="36" t="s">
        <v>54</v>
      </c>
      <c r="D8" s="36" t="s">
        <v>54</v>
      </c>
      <c r="E8" s="38"/>
      <c r="F8" s="39"/>
      <c r="H8" s="1"/>
    </row>
    <row r="9" spans="1:26" ht="19.5" customHeight="1">
      <c r="A9" s="1"/>
      <c r="B9" s="20">
        <f t="array" ref="B9:H9">GünlerVeHaftalar+DATE(TakvimYılı,6,1)-WEEKDAY(DATE(TakvimYılı,6,1),(HaftaBaşlangıcı="Pazartesi")+1)+22</f>
        <v>46195</v>
      </c>
      <c r="C9" s="20">
        <v>46196</v>
      </c>
      <c r="D9" s="20">
        <v>46197</v>
      </c>
      <c r="E9" s="20">
        <v>46198</v>
      </c>
      <c r="F9" s="20">
        <v>46199</v>
      </c>
      <c r="G9" s="20">
        <v>46200</v>
      </c>
      <c r="H9" s="20">
        <v>46201</v>
      </c>
    </row>
    <row r="10" spans="1:26" ht="57.75" customHeight="1">
      <c r="A10" s="1"/>
      <c r="B10" s="63"/>
      <c r="C10" s="62"/>
      <c r="D10" s="17"/>
      <c r="E10" s="17"/>
      <c r="G10" s="15"/>
      <c r="H10" s="15"/>
    </row>
    <row r="11" spans="1:26" ht="19.5" customHeight="1">
      <c r="A11" s="1"/>
      <c r="B11" s="11">
        <f t="array" ref="B11:H11">GünlerVeHaftalar+DATE(TakvimYılı,6,1)-WEEKDAY(DATE(TakvimYılı,6,1),(HaftaBaşlangıcı="Pazartesi")+1)+29</f>
        <v>46202</v>
      </c>
      <c r="C11" s="11">
        <v>46203</v>
      </c>
      <c r="D11" s="11">
        <v>46204</v>
      </c>
      <c r="E11" s="11">
        <v>46205</v>
      </c>
      <c r="F11" s="11">
        <v>46206</v>
      </c>
      <c r="G11" s="11">
        <v>46207</v>
      </c>
      <c r="H11" s="11">
        <v>46208</v>
      </c>
    </row>
    <row r="12" spans="1:26" ht="57.75" customHeight="1">
      <c r="A12" s="1"/>
      <c r="B12" s="40" t="s">
        <v>55</v>
      </c>
      <c r="C12" s="41" t="s">
        <v>55</v>
      </c>
      <c r="F12" s="17"/>
      <c r="G12" s="1"/>
      <c r="H12" s="1"/>
    </row>
    <row r="13" spans="1:26" ht="19.5" customHeight="1">
      <c r="A13" s="1"/>
      <c r="B13" s="20">
        <f t="array" ref="B13:C13">GünlerVeHaftalar+DATE(TakvimYılı,6,1)-WEEKDAY(DATE(TakvimYılı,6,1),(HaftaBaşlangıcı="Pazartesi")+1)+36</f>
        <v>46209</v>
      </c>
      <c r="C13" s="20">
        <v>46210</v>
      </c>
      <c r="D13" s="43" t="s">
        <v>4</v>
      </c>
      <c r="E13" s="45"/>
      <c r="F13" s="46"/>
      <c r="G13" s="46"/>
      <c r="H13" s="47"/>
    </row>
    <row r="14" spans="1:26" ht="6" customHeight="1">
      <c r="A14" s="1"/>
      <c r="B14" s="20"/>
      <c r="C14" s="20"/>
      <c r="D14" s="58"/>
      <c r="E14" s="56"/>
      <c r="F14" s="52"/>
      <c r="G14" s="52"/>
      <c r="H14" s="5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8.25" customHeight="1">
      <c r="A15" s="1"/>
      <c r="B15" s="59" t="s">
        <v>56</v>
      </c>
      <c r="C15" s="47"/>
      <c r="D15" s="44"/>
      <c r="E15" s="48"/>
      <c r="F15" s="49"/>
      <c r="G15" s="49"/>
      <c r="H15" s="50"/>
    </row>
    <row r="16" spans="1:26" ht="47.25" customHeight="1">
      <c r="A16" s="1"/>
      <c r="B16" s="48"/>
      <c r="C16" s="50"/>
      <c r="D16" s="42"/>
      <c r="E16" s="15"/>
      <c r="F16" s="15"/>
      <c r="G16" s="15"/>
      <c r="H16" s="1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I3:S4"/>
    <mergeCell ref="D13:D15"/>
    <mergeCell ref="E13:H15"/>
    <mergeCell ref="B15:C16"/>
    <mergeCell ref="I5:Q6"/>
  </mergeCells>
  <conditionalFormatting sqref="B11:H11 B13:C14">
    <cfRule type="expression" dxfId="13" priority="1">
      <formula>AND(DAY(B11)&gt;=1,DAY(B11)&lt;=15)</formula>
    </cfRule>
  </conditionalFormatting>
  <conditionalFormatting sqref="B3:G3">
    <cfRule type="expression" dxfId="12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6F6F1"/>
    <pageSetUpPr fitToPage="1"/>
  </sheetPr>
  <dimension ref="A1:H1000"/>
  <sheetViews>
    <sheetView showGridLines="0" workbookViewId="0"/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26" width="8.75" customWidth="1"/>
  </cols>
  <sheetData>
    <row r="1" spans="1:8" ht="59.25" customHeight="1">
      <c r="A1" s="1"/>
      <c r="B1" s="3" t="str">
        <f>"Temmuz "&amp;TakvimYılı</f>
        <v>Temmuz 2026</v>
      </c>
      <c r="C1" s="3"/>
      <c r="D1" s="3"/>
      <c r="E1" s="4"/>
      <c r="F1" s="4"/>
      <c r="G1" s="4"/>
      <c r="H1" s="18"/>
    </row>
    <row r="2" spans="1:8" ht="21.75" customHeight="1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>
      <c r="A3" s="1"/>
      <c r="B3" s="11">
        <f t="array" ref="B3:H3">GünlerVeHaftalar+DATE(TakvimYılı,7,1)-WEEKDAY(DATE(TakvimYılı,7,1),(HaftaBaşlangıcı="Pazartesi")+1)+1</f>
        <v>46202</v>
      </c>
      <c r="C3" s="11">
        <v>46203</v>
      </c>
      <c r="D3" s="11">
        <v>46204</v>
      </c>
      <c r="E3" s="11">
        <v>46205</v>
      </c>
      <c r="F3" s="11">
        <v>46206</v>
      </c>
      <c r="G3" s="11">
        <v>46207</v>
      </c>
      <c r="H3" s="11">
        <v>46208</v>
      </c>
    </row>
    <row r="4" spans="1:8" ht="57.75" customHeight="1">
      <c r="A4" s="1"/>
      <c r="B4" s="1"/>
      <c r="C4" s="1"/>
      <c r="D4" s="1"/>
      <c r="E4" s="1"/>
      <c r="F4" s="1"/>
      <c r="G4" s="1"/>
      <c r="H4" s="1"/>
    </row>
    <row r="5" spans="1:8" ht="19.5" customHeight="1">
      <c r="A5" s="1"/>
      <c r="B5" s="20">
        <f t="array" ref="B5:H5">GünlerVeHaftalar+DATE(TakvimYılı,7,1)-WEEKDAY(DATE(TakvimYılı,7,1),(HaftaBaşlangıcı="Pazartesi")+1)+8</f>
        <v>46209</v>
      </c>
      <c r="C5" s="20">
        <v>46210</v>
      </c>
      <c r="D5" s="20">
        <v>46211</v>
      </c>
      <c r="E5" s="20">
        <v>46212</v>
      </c>
      <c r="F5" s="20">
        <v>46213</v>
      </c>
      <c r="G5" s="20">
        <v>46214</v>
      </c>
      <c r="H5" s="20">
        <v>46215</v>
      </c>
    </row>
    <row r="6" spans="1:8" ht="57.75" customHeight="1">
      <c r="A6" s="1"/>
      <c r="B6" s="15"/>
      <c r="C6" s="15"/>
      <c r="D6" s="15"/>
      <c r="E6" s="15"/>
      <c r="F6" s="15"/>
      <c r="G6" s="15"/>
      <c r="H6" s="15"/>
    </row>
    <row r="7" spans="1:8" ht="19.5" customHeight="1">
      <c r="A7" s="1"/>
      <c r="B7" s="11">
        <f t="array" ref="B7:H7">GünlerVeHaftalar+DATE(TakvimYılı,7,1)-WEEKDAY(DATE(TakvimYılı,7,1),(HaftaBaşlangıcı="Pazartesi")+1)+15</f>
        <v>46216</v>
      </c>
      <c r="C7" s="11">
        <v>46217</v>
      </c>
      <c r="D7" s="11">
        <v>46218</v>
      </c>
      <c r="E7" s="11">
        <v>46219</v>
      </c>
      <c r="F7" s="11">
        <v>46220</v>
      </c>
      <c r="G7" s="11">
        <v>46221</v>
      </c>
      <c r="H7" s="11">
        <v>46222</v>
      </c>
    </row>
    <row r="8" spans="1:8" ht="57.75" customHeight="1">
      <c r="A8" s="1"/>
      <c r="B8" s="1"/>
      <c r="C8" s="1"/>
      <c r="D8" s="1"/>
      <c r="E8" s="1"/>
      <c r="F8" s="1"/>
      <c r="G8" s="1"/>
      <c r="H8" s="1"/>
    </row>
    <row r="9" spans="1:8" ht="19.5" customHeight="1">
      <c r="A9" s="1"/>
      <c r="B9" s="20">
        <f t="array" ref="B9:H9">GünlerVeHaftalar+DATE(TakvimYılı,7,1)-WEEKDAY(DATE(TakvimYılı,7,1),(HaftaBaşlangıcı="Pazartesi")+1)+22</f>
        <v>46223</v>
      </c>
      <c r="C9" s="20">
        <v>46224</v>
      </c>
      <c r="D9" s="20">
        <v>46225</v>
      </c>
      <c r="E9" s="20">
        <v>46226</v>
      </c>
      <c r="F9" s="20">
        <v>46227</v>
      </c>
      <c r="G9" s="20">
        <v>46228</v>
      </c>
      <c r="H9" s="20">
        <v>46229</v>
      </c>
    </row>
    <row r="10" spans="1:8" ht="57.75" customHeight="1">
      <c r="A10" s="1"/>
      <c r="B10" s="15"/>
      <c r="C10" s="15"/>
      <c r="D10" s="15"/>
      <c r="E10" s="15"/>
      <c r="F10" s="15"/>
      <c r="G10" s="15"/>
      <c r="H10" s="15"/>
    </row>
    <row r="11" spans="1:8" ht="19.5" customHeight="1">
      <c r="A11" s="1"/>
      <c r="B11" s="11">
        <f t="array" ref="B11:H11">GünlerVeHaftalar+DATE(TakvimYılı,7,1)-WEEKDAY(DATE(TakvimYılı,7,1),(HaftaBaşlangıcı="Pazartesi")+1)+29</f>
        <v>46230</v>
      </c>
      <c r="C11" s="11">
        <v>46231</v>
      </c>
      <c r="D11" s="11">
        <v>46232</v>
      </c>
      <c r="E11" s="11">
        <v>46233</v>
      </c>
      <c r="F11" s="11">
        <v>46234</v>
      </c>
      <c r="G11" s="11">
        <v>46235</v>
      </c>
      <c r="H11" s="11">
        <v>46236</v>
      </c>
    </row>
    <row r="12" spans="1:8" ht="57.75" customHeight="1">
      <c r="A12" s="1"/>
      <c r="B12" s="1"/>
      <c r="C12" s="1"/>
      <c r="D12" s="1"/>
      <c r="E12" s="1"/>
      <c r="F12" s="1"/>
      <c r="G12" s="1"/>
      <c r="H12" s="1"/>
    </row>
    <row r="13" spans="1:8" ht="19.5" customHeight="1">
      <c r="A13" s="1"/>
      <c r="B13" s="20">
        <f t="array" ref="B13:C13">GünlerVeHaftalar+DATE(TakvimYılı,7,1)-WEEKDAY(DATE(TakvimYılı,7,1),(HaftaBaşlangıcı="Pazartesi")+1)+36</f>
        <v>46237</v>
      </c>
      <c r="C13" s="20">
        <v>46238</v>
      </c>
      <c r="D13" s="43" t="s">
        <v>4</v>
      </c>
      <c r="E13" s="45"/>
      <c r="F13" s="46"/>
      <c r="G13" s="46"/>
      <c r="H13" s="47"/>
    </row>
    <row r="14" spans="1:8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11" priority="1">
      <formula>AND(DAY(B11)&gt;=1,DAY(B11)&lt;=15)</formula>
    </cfRule>
  </conditionalFormatting>
  <conditionalFormatting sqref="B3:G3">
    <cfRule type="expression" dxfId="10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2E2D3"/>
    <pageSetUpPr fitToPage="1"/>
  </sheetPr>
  <dimension ref="A1:H1000"/>
  <sheetViews>
    <sheetView showGridLines="0" workbookViewId="0"/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26" width="8.75" customWidth="1"/>
  </cols>
  <sheetData>
    <row r="1" spans="1:8" ht="59.25" customHeight="1">
      <c r="A1" s="1"/>
      <c r="B1" s="3" t="str">
        <f>"Ağustos "&amp;TakvimYılı</f>
        <v>Ağustos 2026</v>
      </c>
      <c r="C1" s="3"/>
      <c r="D1" s="3"/>
      <c r="E1" s="4"/>
      <c r="F1" s="4"/>
      <c r="G1" s="4"/>
      <c r="H1" s="18"/>
    </row>
    <row r="2" spans="1:8" ht="21.75" customHeight="1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>
      <c r="A3" s="1"/>
      <c r="B3" s="11">
        <f t="array" ref="B3:H3">GünlerVeHaftalar+DATE(TakvimYılı,8,1)-WEEKDAY(DATE(TakvimYılı,8,1),(HaftaBaşlangıcı="Pazartesi")+1)+1</f>
        <v>46230</v>
      </c>
      <c r="C3" s="11">
        <v>46231</v>
      </c>
      <c r="D3" s="11">
        <v>46232</v>
      </c>
      <c r="E3" s="11">
        <v>46233</v>
      </c>
      <c r="F3" s="11">
        <v>46234</v>
      </c>
      <c r="G3" s="11">
        <v>46235</v>
      </c>
      <c r="H3" s="11">
        <v>46236</v>
      </c>
    </row>
    <row r="4" spans="1:8" ht="57.75" customHeight="1">
      <c r="A4" s="1"/>
      <c r="B4" s="1"/>
      <c r="C4" s="1"/>
      <c r="D4" s="1"/>
      <c r="E4" s="1"/>
      <c r="F4" s="1"/>
      <c r="G4" s="1"/>
      <c r="H4" s="1"/>
    </row>
    <row r="5" spans="1:8" ht="19.5" customHeight="1">
      <c r="A5" s="1"/>
      <c r="B5" s="20">
        <f t="array" ref="B5:H5">GünlerVeHaftalar+DATE(TakvimYılı,8,1)-WEEKDAY(DATE(TakvimYılı,8,1),(HaftaBaşlangıcı="Pazartesi")+1)+8</f>
        <v>46237</v>
      </c>
      <c r="C5" s="20">
        <v>46238</v>
      </c>
      <c r="D5" s="20">
        <v>46239</v>
      </c>
      <c r="E5" s="20">
        <v>46240</v>
      </c>
      <c r="F5" s="20">
        <v>46241</v>
      </c>
      <c r="G5" s="20">
        <v>46242</v>
      </c>
      <c r="H5" s="20">
        <v>46243</v>
      </c>
    </row>
    <row r="6" spans="1:8" ht="57.75" customHeight="1">
      <c r="A6" s="1"/>
      <c r="B6" s="15"/>
      <c r="C6" s="15"/>
      <c r="D6" s="15"/>
      <c r="E6" s="15"/>
      <c r="F6" s="15"/>
      <c r="G6" s="15"/>
      <c r="H6" s="15"/>
    </row>
    <row r="7" spans="1:8" ht="19.5" customHeight="1">
      <c r="A7" s="1"/>
      <c r="B7" s="11">
        <f t="array" ref="B7:H7">GünlerVeHaftalar+DATE(TakvimYılı,8,1)-WEEKDAY(DATE(TakvimYılı,8,1),(HaftaBaşlangıcı="Pazartesi")+1)+15</f>
        <v>46244</v>
      </c>
      <c r="C7" s="11">
        <v>46245</v>
      </c>
      <c r="D7" s="11">
        <v>46246</v>
      </c>
      <c r="E7" s="11">
        <v>46247</v>
      </c>
      <c r="F7" s="11">
        <v>46248</v>
      </c>
      <c r="G7" s="11">
        <v>46249</v>
      </c>
      <c r="H7" s="11">
        <v>46250</v>
      </c>
    </row>
    <row r="8" spans="1:8" ht="57.75" customHeight="1">
      <c r="A8" s="1"/>
      <c r="B8" s="1"/>
      <c r="C8" s="1"/>
      <c r="D8" s="1"/>
      <c r="E8" s="1"/>
      <c r="F8" s="1"/>
      <c r="G8" s="1"/>
      <c r="H8" s="1"/>
    </row>
    <row r="9" spans="1:8" ht="19.5" customHeight="1">
      <c r="A9" s="1"/>
      <c r="B9" s="20">
        <f t="array" ref="B9:H9">GünlerVeHaftalar+DATE(TakvimYılı,8,1)-WEEKDAY(DATE(TakvimYılı,8,1),(HaftaBaşlangıcı="Pazartesi")+1)+22</f>
        <v>46251</v>
      </c>
      <c r="C9" s="20">
        <v>46252</v>
      </c>
      <c r="D9" s="20">
        <v>46253</v>
      </c>
      <c r="E9" s="20">
        <v>46254</v>
      </c>
      <c r="F9" s="20">
        <v>46255</v>
      </c>
      <c r="G9" s="20">
        <v>46256</v>
      </c>
      <c r="H9" s="20">
        <v>46257</v>
      </c>
    </row>
    <row r="10" spans="1:8" ht="57.75" customHeight="1">
      <c r="A10" s="1"/>
      <c r="B10" s="15"/>
      <c r="C10" s="15"/>
      <c r="D10" s="15"/>
      <c r="E10" s="15"/>
      <c r="F10" s="15"/>
      <c r="G10" s="15"/>
      <c r="H10" s="15"/>
    </row>
    <row r="11" spans="1:8" ht="19.5" customHeight="1">
      <c r="A11" s="1"/>
      <c r="B11" s="11">
        <f t="array" ref="B11:H11">GünlerVeHaftalar+DATE(TakvimYılı,8,1)-WEEKDAY(DATE(TakvimYılı,8,1),(HaftaBaşlangıcı="Pazartesi")+1)+29</f>
        <v>46258</v>
      </c>
      <c r="C11" s="11">
        <v>46259</v>
      </c>
      <c r="D11" s="11">
        <v>46260</v>
      </c>
      <c r="E11" s="11">
        <v>46261</v>
      </c>
      <c r="F11" s="11">
        <v>46262</v>
      </c>
      <c r="G11" s="11">
        <v>46263</v>
      </c>
      <c r="H11" s="11">
        <v>46264</v>
      </c>
    </row>
    <row r="12" spans="1:8" ht="57.75" customHeight="1">
      <c r="A12" s="1"/>
      <c r="B12" s="1"/>
      <c r="C12" s="1"/>
      <c r="D12" s="1"/>
      <c r="E12" s="1"/>
      <c r="F12" s="1"/>
      <c r="G12" s="1"/>
      <c r="H12" s="1"/>
    </row>
    <row r="13" spans="1:8" ht="19.5" customHeight="1">
      <c r="A13" s="1"/>
      <c r="B13" s="20">
        <f t="array" ref="B13:C13">GünlerVeHaftalar+DATE(TakvimYılı,8,1)-WEEKDAY(DATE(TakvimYılı,8,1),(HaftaBaşlangıcı="Pazartesi")+1)+36</f>
        <v>46265</v>
      </c>
      <c r="C13" s="20">
        <v>46266</v>
      </c>
      <c r="D13" s="43" t="s">
        <v>4</v>
      </c>
      <c r="E13" s="45"/>
      <c r="F13" s="46"/>
      <c r="G13" s="46"/>
      <c r="H13" s="47"/>
    </row>
    <row r="14" spans="1:8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9" priority="1">
      <formula>AND(DAY(B11)&gt;=1,DAY(B11)&lt;=15)</formula>
    </cfRule>
  </conditionalFormatting>
  <conditionalFormatting sqref="B3:G3">
    <cfRule type="expression" dxfId="8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6C6A6"/>
    <pageSetUpPr fitToPage="1"/>
  </sheetPr>
  <dimension ref="A1:H1000"/>
  <sheetViews>
    <sheetView showGridLines="0" workbookViewId="0"/>
  </sheetViews>
  <sheetFormatPr defaultColWidth="12.625" defaultRowHeight="15" customHeight="1"/>
  <cols>
    <col min="1" max="1" width="2.625" customWidth="1"/>
    <col min="2" max="2" width="18.25" customWidth="1"/>
    <col min="3" max="8" width="17.625" customWidth="1"/>
    <col min="9" max="26" width="8.75" customWidth="1"/>
  </cols>
  <sheetData>
    <row r="1" spans="1:8" ht="59.25" customHeight="1">
      <c r="A1" s="1"/>
      <c r="B1" s="3" t="str">
        <f>"Eylül "&amp;TakvimYılı</f>
        <v>Eylül 2026</v>
      </c>
      <c r="C1" s="3"/>
      <c r="D1" s="3"/>
      <c r="E1" s="4"/>
      <c r="F1" s="4"/>
      <c r="G1" s="4"/>
      <c r="H1" s="18"/>
    </row>
    <row r="2" spans="1:8" ht="21.75" customHeight="1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>
      <c r="A3" s="1"/>
      <c r="B3" s="11">
        <f t="array" ref="B3:H3">GünlerVeHaftalar+DATE(TakvimYılı,9,1)-WEEKDAY(DATE(TakvimYılı,9,1),(HaftaBaşlangıcı="Pazartesi")+1)+1</f>
        <v>46265</v>
      </c>
      <c r="C3" s="11">
        <v>46266</v>
      </c>
      <c r="D3" s="11">
        <v>46267</v>
      </c>
      <c r="E3" s="11">
        <v>46268</v>
      </c>
      <c r="F3" s="11">
        <v>46269</v>
      </c>
      <c r="G3" s="11">
        <v>46270</v>
      </c>
      <c r="H3" s="11">
        <v>46271</v>
      </c>
    </row>
    <row r="4" spans="1:8" ht="57.75" customHeight="1">
      <c r="A4" s="1"/>
      <c r="B4" s="1"/>
      <c r="C4" s="1"/>
      <c r="D4" s="1"/>
      <c r="E4" s="1"/>
      <c r="F4" s="1"/>
      <c r="G4" s="1"/>
      <c r="H4" s="1"/>
    </row>
    <row r="5" spans="1:8" ht="19.5" customHeight="1">
      <c r="A5" s="1"/>
      <c r="B5" s="20">
        <f t="array" ref="B5:H5">GünlerVeHaftalar+DATE(TakvimYılı,9,1)-WEEKDAY(DATE(TakvimYılı,9,1),(HaftaBaşlangıcı="Pazartesi")+1)+8</f>
        <v>46272</v>
      </c>
      <c r="C5" s="20">
        <v>46273</v>
      </c>
      <c r="D5" s="20">
        <v>46274</v>
      </c>
      <c r="E5" s="20">
        <v>46275</v>
      </c>
      <c r="F5" s="20">
        <v>46276</v>
      </c>
      <c r="G5" s="20">
        <v>46277</v>
      </c>
      <c r="H5" s="20">
        <v>46278</v>
      </c>
    </row>
    <row r="6" spans="1:8" ht="57.75" customHeight="1">
      <c r="A6" s="1"/>
      <c r="B6" s="15"/>
      <c r="C6" s="15"/>
      <c r="D6" s="15"/>
      <c r="E6" s="15"/>
      <c r="F6" s="15"/>
      <c r="G6" s="15"/>
      <c r="H6" s="15"/>
    </row>
    <row r="7" spans="1:8" ht="19.5" customHeight="1">
      <c r="A7" s="1"/>
      <c r="B7" s="11">
        <f t="array" ref="B7:H7">GünlerVeHaftalar+DATE(TakvimYılı,9,1)-WEEKDAY(DATE(TakvimYılı,9,1),(HaftaBaşlangıcı="Pazartesi")+1)+15</f>
        <v>46279</v>
      </c>
      <c r="C7" s="11">
        <v>46280</v>
      </c>
      <c r="D7" s="11">
        <v>46281</v>
      </c>
      <c r="E7" s="11">
        <v>46282</v>
      </c>
      <c r="F7" s="11">
        <v>46283</v>
      </c>
      <c r="G7" s="11">
        <v>46284</v>
      </c>
      <c r="H7" s="11">
        <v>46285</v>
      </c>
    </row>
    <row r="8" spans="1:8" ht="57.75" customHeight="1">
      <c r="A8" s="1"/>
      <c r="B8" s="1"/>
      <c r="C8" s="1"/>
      <c r="D8" s="1"/>
      <c r="E8" s="1"/>
      <c r="F8" s="1"/>
      <c r="G8" s="1"/>
      <c r="H8" s="1"/>
    </row>
    <row r="9" spans="1:8" ht="19.5" customHeight="1">
      <c r="A9" s="1"/>
      <c r="B9" s="20">
        <f t="array" ref="B9:H9">GünlerVeHaftalar+DATE(TakvimYılı,9,1)-WEEKDAY(DATE(TakvimYılı,9,1),(HaftaBaşlangıcı="Pazartesi")+1)+22</f>
        <v>46286</v>
      </c>
      <c r="C9" s="20">
        <v>46287</v>
      </c>
      <c r="D9" s="20">
        <v>46288</v>
      </c>
      <c r="E9" s="20">
        <v>46289</v>
      </c>
      <c r="F9" s="20">
        <v>46290</v>
      </c>
      <c r="G9" s="20">
        <v>46291</v>
      </c>
      <c r="H9" s="20">
        <v>46292</v>
      </c>
    </row>
    <row r="10" spans="1:8" ht="57.75" customHeight="1">
      <c r="A10" s="1"/>
      <c r="B10" s="15"/>
      <c r="C10" s="15"/>
      <c r="D10" s="15"/>
      <c r="E10" s="15"/>
      <c r="F10" s="15"/>
      <c r="G10" s="15"/>
      <c r="H10" s="15"/>
    </row>
    <row r="11" spans="1:8" ht="19.5" customHeight="1">
      <c r="A11" s="1"/>
      <c r="B11" s="11">
        <f t="array" ref="B11:H11">GünlerVeHaftalar+DATE(TakvimYılı,9,1)-WEEKDAY(DATE(TakvimYılı,9,1),(HaftaBaşlangıcı="Pazartesi")+1)+29</f>
        <v>46293</v>
      </c>
      <c r="C11" s="11">
        <v>46294</v>
      </c>
      <c r="D11" s="11">
        <v>46295</v>
      </c>
      <c r="E11" s="11">
        <v>46296</v>
      </c>
      <c r="F11" s="11">
        <v>46297</v>
      </c>
      <c r="G11" s="11">
        <v>46298</v>
      </c>
      <c r="H11" s="11">
        <v>46299</v>
      </c>
    </row>
    <row r="12" spans="1:8" ht="57.75" customHeight="1">
      <c r="A12" s="1"/>
      <c r="B12" s="1"/>
      <c r="C12" s="1"/>
      <c r="D12" s="1"/>
      <c r="E12" s="1"/>
      <c r="F12" s="1"/>
      <c r="G12" s="1"/>
      <c r="H12" s="1"/>
    </row>
    <row r="13" spans="1:8" ht="19.5" customHeight="1">
      <c r="A13" s="1"/>
      <c r="B13" s="20">
        <f t="array" ref="B13:C13">GünlerVeHaftalar+DATE(TakvimYılı,9,1)-WEEKDAY(DATE(TakvimYılı,9,1),(HaftaBaşlangıcı="Pazartesi")+1)+36</f>
        <v>46300</v>
      </c>
      <c r="C13" s="20">
        <v>46301</v>
      </c>
      <c r="D13" s="43" t="s">
        <v>4</v>
      </c>
      <c r="E13" s="45"/>
      <c r="F13" s="46"/>
      <c r="G13" s="46"/>
      <c r="H13" s="47"/>
    </row>
    <row r="14" spans="1:8" ht="57.75" customHeight="1">
      <c r="A14" s="1"/>
      <c r="B14" s="15"/>
      <c r="C14" s="15"/>
      <c r="D14" s="44"/>
      <c r="E14" s="48"/>
      <c r="F14" s="49"/>
      <c r="G14" s="49"/>
      <c r="H14" s="5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7" priority="1">
      <formula>AND(DAY(B11)&gt;=1,DAY(B11)&lt;=15)</formula>
    </cfRule>
  </conditionalFormatting>
  <conditionalFormatting sqref="B3:G3">
    <cfRule type="expression" dxfId="6" priority="2">
      <formula>DAY(B3)&gt;8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12</vt:i4>
      </vt:variant>
      <vt:variant>
        <vt:lpstr>Adlandırılmış Aralıklar</vt:lpstr>
      </vt:variant>
      <vt:variant>
        <vt:i4>26</vt:i4>
      </vt:variant>
    </vt:vector>
  </HeadingPairs>
  <TitlesOfParts>
    <vt:vector size="38" baseType="lpstr">
      <vt:lpstr>Ocak</vt:lpstr>
      <vt:lpstr>Şubat</vt:lpstr>
      <vt:lpstr>Mart</vt:lpstr>
      <vt:lpstr>Nisan</vt:lpstr>
      <vt:lpstr>Mayıs</vt:lpstr>
      <vt:lpstr>Haziran</vt:lpstr>
      <vt:lpstr>Temmuz</vt:lpstr>
      <vt:lpstr>Ağustos</vt:lpstr>
      <vt:lpstr>Eylül</vt:lpstr>
      <vt:lpstr>Ekim</vt:lpstr>
      <vt:lpstr>Kasım</vt:lpstr>
      <vt:lpstr>Aralık</vt:lpstr>
      <vt:lpstr>HaftaBaşlangıcı</vt:lpstr>
      <vt:lpstr>SütunBaşlığıBölgesi1..H12.1</vt:lpstr>
      <vt:lpstr>SütunBaşlığıBölgesi1..H12.10</vt:lpstr>
      <vt:lpstr>SütunBaşlığıBölgesi1..H12.11</vt:lpstr>
      <vt:lpstr>SütunBaşlığıBölgesi1..H12.12</vt:lpstr>
      <vt:lpstr>SütunBaşlığıBölgesi1..H12.2</vt:lpstr>
      <vt:lpstr>SütunBaşlığıBölgesi1..H12.3</vt:lpstr>
      <vt:lpstr>SütunBaşlığıBölgesi1..H12.4</vt:lpstr>
      <vt:lpstr>SütunBaşlığıBölgesi1..H12.5</vt:lpstr>
      <vt:lpstr>SütunBaşlığıBölgesi1..H12.6</vt:lpstr>
      <vt:lpstr>SütunBaşlığıBölgesi1..H12.7</vt:lpstr>
      <vt:lpstr>SütunBaşlığıBölgesi1..H12.8</vt:lpstr>
      <vt:lpstr>SütunBaşlığıBölgesi1..H12.9</vt:lpstr>
      <vt:lpstr>SütunBaşlığıBölgesi2..C14.1</vt:lpstr>
      <vt:lpstr>SütunBaşlığıBölgesi2..C14.10</vt:lpstr>
      <vt:lpstr>SütunBaşlığıBölgesi2..C14.11</vt:lpstr>
      <vt:lpstr>SütunBaşlığıBölgesi2..C14.12</vt:lpstr>
      <vt:lpstr>SütunBaşlığıBölgesi2..C14.2</vt:lpstr>
      <vt:lpstr>SütunBaşlığıBölgesi2..C14.3</vt:lpstr>
      <vt:lpstr>SütunBaşlığıBölgesi2..C14.4</vt:lpstr>
      <vt:lpstr>SütunBaşlığıBölgesi2..C14.5</vt:lpstr>
      <vt:lpstr>SütunBaşlığıBölgesi2..C14.6</vt:lpstr>
      <vt:lpstr>SütunBaşlığıBölgesi2..C14.7</vt:lpstr>
      <vt:lpstr>SütunBaşlığıBölgesi2..C14.8</vt:lpstr>
      <vt:lpstr>SütunBaşlığıBölgesi2..C14.9</vt:lpstr>
      <vt:lpstr>TakvimYılı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CANSU DİNÇ AYAZ</dc:creator>
  <cp:lastModifiedBy>Lenovo</cp:lastModifiedBy>
  <dcterms:created xsi:type="dcterms:W3CDTF">2016-12-02T06:02:37Z</dcterms:created>
  <dcterms:modified xsi:type="dcterms:W3CDTF">2025-07-02T22:07:02Z</dcterms:modified>
</cp:coreProperties>
</file>